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5480" windowHeight="8190"/>
  </bookViews>
  <sheets>
    <sheet name="ФК РЗ  и ПРЗ декабрь 2006г" sheetId="1" r:id="rId1"/>
  </sheets>
  <definedNames>
    <definedName name="Excel_BuiltIn_Print_Titles_1">'ФК РЗ  и ПРЗ декабрь 2006г'!$8:$8</definedName>
  </definedNames>
  <calcPr calcId="145621" fullCalcOnLoad="1"/>
</workbook>
</file>

<file path=xl/calcChain.xml><?xml version="1.0" encoding="utf-8"?>
<calcChain xmlns="http://schemas.openxmlformats.org/spreadsheetml/2006/main">
  <c r="G18" i="1" l="1"/>
  <c r="G15" i="1"/>
  <c r="G32" i="1"/>
  <c r="F34" i="1"/>
  <c r="F42" i="1"/>
  <c r="F12" i="1"/>
  <c r="F20" i="1"/>
  <c r="F24" i="1"/>
  <c r="F29" i="1"/>
  <c r="E29" i="1"/>
  <c r="F47" i="1"/>
  <c r="G47" i="1" s="1"/>
  <c r="D24" i="1"/>
  <c r="G26" i="1"/>
  <c r="E24" i="1"/>
  <c r="G24" i="1"/>
  <c r="D47" i="1"/>
  <c r="D42" i="1"/>
  <c r="D38" i="1"/>
  <c r="D34" i="1"/>
  <c r="D29" i="1"/>
  <c r="D20" i="1"/>
  <c r="D12" i="1"/>
  <c r="D10" i="1" s="1"/>
  <c r="E42" i="1"/>
  <c r="G42" i="1" s="1"/>
  <c r="E47" i="1"/>
  <c r="E38" i="1"/>
  <c r="G38" i="1" s="1"/>
  <c r="E34" i="1"/>
  <c r="G34" i="1" s="1"/>
  <c r="E20" i="1"/>
  <c r="G20" i="1" s="1"/>
  <c r="E12" i="1"/>
  <c r="E10" i="1" s="1"/>
  <c r="F38" i="1"/>
  <c r="G36" i="1"/>
  <c r="G48" i="1"/>
  <c r="G21" i="1"/>
  <c r="G22" i="1"/>
  <c r="G45" i="1"/>
  <c r="G43" i="1"/>
  <c r="G40" i="1"/>
  <c r="G39" i="1"/>
  <c r="G31" i="1"/>
  <c r="G30" i="1"/>
  <c r="G16" i="1"/>
  <c r="G13" i="1"/>
  <c r="G14" i="1"/>
  <c r="G25" i="1"/>
  <c r="G27" i="1"/>
  <c r="G35" i="1"/>
  <c r="G29" i="1"/>
  <c r="G12" i="1"/>
  <c r="F10" i="1" l="1"/>
  <c r="G10" i="1" s="1"/>
</calcChain>
</file>

<file path=xl/sharedStrings.xml><?xml version="1.0" encoding="utf-8"?>
<sst xmlns="http://schemas.openxmlformats.org/spreadsheetml/2006/main" count="106" uniqueCount="72">
  <si>
    <t>Наименование</t>
  </si>
  <si>
    <t>РЗ</t>
  </si>
  <si>
    <t>ПРЗ</t>
  </si>
  <si>
    <t>% исполнения</t>
  </si>
  <si>
    <t>Всего</t>
  </si>
  <si>
    <t>Общегосударственные расходы</t>
  </si>
  <si>
    <t>01</t>
  </si>
  <si>
    <t>Функционирование высшего должностного лица субъекта Российской Федерации и органа муниципального образования</t>
  </si>
  <si>
    <t>02</t>
  </si>
  <si>
    <t>Функционирование законодательных(представительных) органов государственной власти и представительных  органов муниципального образования</t>
  </si>
  <si>
    <t>03</t>
  </si>
  <si>
    <t>Функционирование Правительства Российской Федерации, высших исполнительных органов государственной власти</t>
  </si>
  <si>
    <t>04</t>
  </si>
  <si>
    <t>Резервные фонды</t>
  </si>
  <si>
    <t>12</t>
  </si>
  <si>
    <t xml:space="preserve">Другие общегосударственные вопросы </t>
  </si>
  <si>
    <t>14</t>
  </si>
  <si>
    <t>Национальная экономика</t>
  </si>
  <si>
    <t>Транспорт</t>
  </si>
  <si>
    <t>08</t>
  </si>
  <si>
    <t>Другие вопросы в области национальной экономики</t>
  </si>
  <si>
    <t>Жилищно-коммунальное хозяйство</t>
  </si>
  <si>
    <t>05</t>
  </si>
  <si>
    <t>Культура</t>
  </si>
  <si>
    <t>Социальное обеспечение населения</t>
  </si>
  <si>
    <t>10</t>
  </si>
  <si>
    <t>Социальная политика</t>
  </si>
  <si>
    <t>07</t>
  </si>
  <si>
    <t>Обеспечение проведения выборов и референдумов</t>
  </si>
  <si>
    <t>Коммунальное хозяйство</t>
  </si>
  <si>
    <t>Благоустройство</t>
  </si>
  <si>
    <t>Жилищное хозяйство</t>
  </si>
  <si>
    <t>Руководитель финансово-бухгалтерского отдела</t>
  </si>
  <si>
    <t>11</t>
  </si>
  <si>
    <t>13</t>
  </si>
  <si>
    <t>Культура и кинематография</t>
  </si>
  <si>
    <t>Другие вопросы в области культуры, кинематографии</t>
  </si>
  <si>
    <t>00</t>
  </si>
  <si>
    <t>Физическая культура и спорт</t>
  </si>
  <si>
    <t>Физическая культура</t>
  </si>
  <si>
    <t>Межбюджетные трансферты бюджетам субъектов Российской Федерации и муниципальных образований общего характера</t>
  </si>
  <si>
    <t>Прочие межбюджетные трансферты бюджетам субъектов Российской Федерации и муниципальных образований общего характера</t>
  </si>
  <si>
    <t>Пенсионное обеспечение</t>
  </si>
  <si>
    <t>Обслуживание государственного внутреннего и муниципального долга</t>
  </si>
  <si>
    <t>Национальная безопасность и правоохранительная деятельность</t>
  </si>
  <si>
    <t>09</t>
  </si>
  <si>
    <t>Предупреждение и ликвидация последствий чрезвычайных ситуаций и стихийных бедствий, гражданская оборона</t>
  </si>
  <si>
    <t>Обеспечение противопожарной безопасности</t>
  </si>
  <si>
    <t>Дорожное хозяйство (дорожные фонды)</t>
  </si>
  <si>
    <t>Е.С.Шкурат</t>
  </si>
  <si>
    <t>бюджет 2020                  года    первоначальный                       ( тысяч рублей)</t>
  </si>
  <si>
    <t>Уточненный бюджет    2020г</t>
  </si>
  <si>
    <t>50</t>
  </si>
  <si>
    <t>2003,67</t>
  </si>
  <si>
    <t>575</t>
  </si>
  <si>
    <t>5459,9</t>
  </si>
  <si>
    <t>13841,0</t>
  </si>
  <si>
    <t>17,70</t>
  </si>
  <si>
    <t xml:space="preserve"> Распределение расходов бюджета муниципального образования " Гиагинское сельское поселение"  на 1 октября 2020 года по разделам  функциональной классификации  расходов бюджетов Российской Федерации</t>
  </si>
  <si>
    <t>1293,581</t>
  </si>
  <si>
    <t>7964,265</t>
  </si>
  <si>
    <t>3282,835</t>
  </si>
  <si>
    <t>569,16</t>
  </si>
  <si>
    <t xml:space="preserve"> исполнение на 01.10.2020</t>
  </si>
  <si>
    <t>287,6</t>
  </si>
  <si>
    <t>16403,0</t>
  </si>
  <si>
    <t>13192,74</t>
  </si>
  <si>
    <t>10558,36</t>
  </si>
  <si>
    <t>7594,138</t>
  </si>
  <si>
    <t>11606,55</t>
  </si>
  <si>
    <t>Приложение № 3 к Постановлению главы МО"Гиагинское сельское поселение"</t>
  </si>
  <si>
    <t>№                от                 2020г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</si>
</sst>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"/>
    <numFmt numFmtId="173" formatCode="_-* #,##0.00_р_._-;\-* #,##0.00_р_._-;_-* \-??_р_._-;_-@_-"/>
  </numFmts>
  <fonts count="12" x14ac:knownFonts="1">
    <font>
      <sz val="10"/>
      <name val="Arial Cyr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 Cyr"/>
      <family val="2"/>
      <charset val="204"/>
    </font>
    <font>
      <b/>
      <sz val="14"/>
      <name val="Arial Cyr"/>
      <family val="2"/>
      <charset val="204"/>
    </font>
    <font>
      <sz val="14"/>
      <name val="Arial Cyr"/>
      <family val="2"/>
      <charset val="204"/>
    </font>
    <font>
      <sz val="10"/>
      <name val="Arial Cyr"/>
      <family val="2"/>
      <charset val="204"/>
    </font>
    <font>
      <sz val="12"/>
      <name val="Arial Cyr"/>
      <family val="2"/>
      <charset val="204"/>
    </font>
    <font>
      <b/>
      <sz val="10"/>
      <name val="Arial Cyr"/>
      <charset val="204"/>
    </font>
    <font>
      <b/>
      <sz val="14"/>
      <name val="Arial Cyr"/>
      <charset val="204"/>
    </font>
    <font>
      <b/>
      <sz val="9"/>
      <name val="Times New Roman"/>
      <family val="1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2">
    <xf numFmtId="0" fontId="0" fillId="0" borderId="0"/>
    <xf numFmtId="173" fontId="6" fillId="0" borderId="0" applyFill="0" applyBorder="0" applyAlignment="0" applyProtection="0"/>
  </cellStyleXfs>
  <cellXfs count="125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/>
    <xf numFmtId="0" fontId="1" fillId="0" borderId="4" xfId="0" applyFont="1" applyBorder="1" applyAlignment="1"/>
    <xf numFmtId="0" fontId="5" fillId="0" borderId="4" xfId="0" applyFont="1" applyBorder="1"/>
    <xf numFmtId="0" fontId="2" fillId="0" borderId="5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/>
    <xf numFmtId="172" fontId="4" fillId="0" borderId="8" xfId="0" applyNumberFormat="1" applyFont="1" applyBorder="1"/>
    <xf numFmtId="172" fontId="2" fillId="0" borderId="0" xfId="0" applyNumberFormat="1" applyFont="1" applyBorder="1" applyAlignment="1">
      <alignment horizontal="right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/>
    <xf numFmtId="172" fontId="1" fillId="0" borderId="11" xfId="0" applyNumberFormat="1" applyFont="1" applyBorder="1" applyAlignment="1">
      <alignment horizontal="right"/>
    </xf>
    <xf numFmtId="172" fontId="1" fillId="0" borderId="6" xfId="0" applyNumberFormat="1" applyFont="1" applyBorder="1" applyAlignment="1">
      <alignment horizontal="right"/>
    </xf>
    <xf numFmtId="0" fontId="0" fillId="0" borderId="0" xfId="0" applyBorder="1"/>
    <xf numFmtId="49" fontId="2" fillId="0" borderId="6" xfId="1" applyNumberFormat="1" applyFont="1" applyFill="1" applyBorder="1" applyAlignment="1" applyProtection="1"/>
    <xf numFmtId="172" fontId="4" fillId="0" borderId="12" xfId="0" applyNumberFormat="1" applyFont="1" applyBorder="1"/>
    <xf numFmtId="0" fontId="1" fillId="0" borderId="13" xfId="0" applyFont="1" applyBorder="1" applyAlignment="1">
      <alignment vertical="center" wrapText="1"/>
    </xf>
    <xf numFmtId="49" fontId="1" fillId="0" borderId="14" xfId="1" applyNumberFormat="1" applyFont="1" applyFill="1" applyBorder="1" applyAlignment="1" applyProtection="1"/>
    <xf numFmtId="49" fontId="1" fillId="0" borderId="14" xfId="0" applyNumberFormat="1" applyFont="1" applyBorder="1"/>
    <xf numFmtId="172" fontId="1" fillId="0" borderId="15" xfId="0" applyNumberFormat="1" applyFont="1" applyBorder="1" applyAlignment="1">
      <alignment horizontal="right"/>
    </xf>
    <xf numFmtId="172" fontId="1" fillId="0" borderId="14" xfId="0" applyNumberFormat="1" applyFont="1" applyBorder="1" applyAlignment="1">
      <alignment horizontal="right"/>
    </xf>
    <xf numFmtId="172" fontId="5" fillId="0" borderId="14" xfId="0" applyNumberFormat="1" applyFont="1" applyBorder="1"/>
    <xf numFmtId="172" fontId="0" fillId="0" borderId="0" xfId="0" applyNumberFormat="1"/>
    <xf numFmtId="172" fontId="1" fillId="0" borderId="16" xfId="0" applyNumberFormat="1" applyFont="1" applyBorder="1" applyAlignment="1">
      <alignment horizontal="right"/>
    </xf>
    <xf numFmtId="172" fontId="5" fillId="0" borderId="16" xfId="0" applyNumberFormat="1" applyFont="1" applyBorder="1"/>
    <xf numFmtId="0" fontId="1" fillId="0" borderId="17" xfId="0" applyFont="1" applyBorder="1" applyAlignment="1">
      <alignment vertical="center" wrapText="1"/>
    </xf>
    <xf numFmtId="49" fontId="1" fillId="0" borderId="16" xfId="0" applyNumberFormat="1" applyFont="1" applyBorder="1"/>
    <xf numFmtId="172" fontId="1" fillId="0" borderId="18" xfId="0" applyNumberFormat="1" applyFont="1" applyBorder="1" applyAlignment="1">
      <alignment horizontal="right"/>
    </xf>
    <xf numFmtId="49" fontId="1" fillId="0" borderId="19" xfId="0" applyNumberFormat="1" applyFont="1" applyBorder="1"/>
    <xf numFmtId="172" fontId="1" fillId="0" borderId="19" xfId="0" applyNumberFormat="1" applyFont="1" applyBorder="1" applyAlignment="1">
      <alignment horizontal="right"/>
    </xf>
    <xf numFmtId="172" fontId="5" fillId="0" borderId="19" xfId="0" applyNumberFormat="1" applyFont="1" applyBorder="1"/>
    <xf numFmtId="172" fontId="1" fillId="0" borderId="20" xfId="0" applyNumberFormat="1" applyFont="1" applyBorder="1" applyAlignment="1">
      <alignment horizontal="right"/>
    </xf>
    <xf numFmtId="0" fontId="1" fillId="0" borderId="21" xfId="0" applyFont="1" applyBorder="1" applyAlignment="1">
      <alignment vertical="center" wrapText="1"/>
    </xf>
    <xf numFmtId="172" fontId="0" fillId="0" borderId="0" xfId="0" applyNumberFormat="1" applyBorder="1"/>
    <xf numFmtId="0" fontId="1" fillId="0" borderId="19" xfId="0" applyFont="1" applyBorder="1" applyAlignment="1">
      <alignment vertical="center" wrapText="1"/>
    </xf>
    <xf numFmtId="0" fontId="2" fillId="0" borderId="22" xfId="0" applyFont="1" applyBorder="1" applyAlignment="1">
      <alignment vertical="center" wrapText="1"/>
    </xf>
    <xf numFmtId="49" fontId="2" fillId="0" borderId="23" xfId="0" applyNumberFormat="1" applyFont="1" applyBorder="1"/>
    <xf numFmtId="172" fontId="2" fillId="0" borderId="24" xfId="0" applyNumberFormat="1" applyFont="1" applyBorder="1" applyAlignment="1">
      <alignment horizontal="right"/>
    </xf>
    <xf numFmtId="0" fontId="2" fillId="0" borderId="23" xfId="0" applyFont="1" applyBorder="1" applyAlignment="1">
      <alignment horizontal="left"/>
    </xf>
    <xf numFmtId="172" fontId="1" fillId="0" borderId="25" xfId="0" applyNumberFormat="1" applyFont="1" applyBorder="1" applyAlignment="1">
      <alignment horizontal="right"/>
    </xf>
    <xf numFmtId="0" fontId="1" fillId="0" borderId="25" xfId="0" applyFont="1" applyBorder="1" applyAlignment="1">
      <alignment vertical="center" wrapText="1"/>
    </xf>
    <xf numFmtId="172" fontId="5" fillId="0" borderId="26" xfId="0" applyNumberFormat="1" applyFont="1" applyBorder="1"/>
    <xf numFmtId="172" fontId="1" fillId="0" borderId="27" xfId="0" applyNumberFormat="1" applyFont="1" applyBorder="1" applyAlignment="1">
      <alignment horizontal="right"/>
    </xf>
    <xf numFmtId="0" fontId="1" fillId="0" borderId="27" xfId="0" applyFont="1" applyBorder="1" applyAlignment="1">
      <alignment vertical="center" wrapText="1"/>
    </xf>
    <xf numFmtId="0" fontId="2" fillId="0" borderId="28" xfId="0" applyFont="1" applyBorder="1" applyAlignment="1">
      <alignment vertical="center" wrapText="1"/>
    </xf>
    <xf numFmtId="49" fontId="1" fillId="0" borderId="10" xfId="0" applyNumberFormat="1" applyFont="1" applyBorder="1"/>
    <xf numFmtId="172" fontId="1" fillId="0" borderId="10" xfId="0" applyNumberFormat="1" applyFont="1" applyBorder="1" applyAlignment="1">
      <alignment horizontal="right"/>
    </xf>
    <xf numFmtId="0" fontId="1" fillId="0" borderId="27" xfId="0" applyFont="1" applyBorder="1"/>
    <xf numFmtId="0" fontId="0" fillId="0" borderId="27" xfId="0" applyBorder="1"/>
    <xf numFmtId="0" fontId="1" fillId="0" borderId="29" xfId="0" applyFont="1" applyBorder="1"/>
    <xf numFmtId="0" fontId="2" fillId="0" borderId="30" xfId="0" applyFont="1" applyBorder="1"/>
    <xf numFmtId="49" fontId="1" fillId="0" borderId="31" xfId="0" applyNumberFormat="1" applyFont="1" applyBorder="1"/>
    <xf numFmtId="0" fontId="2" fillId="0" borderId="31" xfId="0" applyFont="1" applyBorder="1"/>
    <xf numFmtId="0" fontId="1" fillId="0" borderId="32" xfId="0" applyFont="1" applyBorder="1" applyAlignment="1">
      <alignment vertical="center" wrapText="1"/>
    </xf>
    <xf numFmtId="0" fontId="1" fillId="0" borderId="33" xfId="0" applyFont="1" applyBorder="1" applyAlignment="1">
      <alignment vertical="center" wrapText="1"/>
    </xf>
    <xf numFmtId="49" fontId="1" fillId="0" borderId="29" xfId="0" applyNumberFormat="1" applyFont="1" applyBorder="1"/>
    <xf numFmtId="49" fontId="1" fillId="0" borderId="25" xfId="0" applyNumberFormat="1" applyFont="1" applyBorder="1"/>
    <xf numFmtId="0" fontId="1" fillId="0" borderId="34" xfId="0" applyFont="1" applyBorder="1" applyAlignment="1">
      <alignment vertical="center" wrapText="1"/>
    </xf>
    <xf numFmtId="49" fontId="1" fillId="0" borderId="35" xfId="0" applyNumberFormat="1" applyFont="1" applyBorder="1" applyAlignment="1">
      <alignment horizontal="right"/>
    </xf>
    <xf numFmtId="49" fontId="1" fillId="0" borderId="0" xfId="0" applyNumberFormat="1" applyFont="1" applyBorder="1" applyAlignment="1">
      <alignment horizontal="right"/>
    </xf>
    <xf numFmtId="49" fontId="1" fillId="0" borderId="25" xfId="0" applyNumberFormat="1" applyFont="1" applyBorder="1" applyAlignment="1">
      <alignment horizontal="right"/>
    </xf>
    <xf numFmtId="0" fontId="1" fillId="0" borderId="29" xfId="0" applyFont="1" applyBorder="1" applyAlignment="1">
      <alignment vertical="center" wrapText="1"/>
    </xf>
    <xf numFmtId="0" fontId="1" fillId="0" borderId="36" xfId="0" applyFont="1" applyBorder="1" applyAlignment="1">
      <alignment horizontal="left"/>
    </xf>
    <xf numFmtId="49" fontId="1" fillId="0" borderId="37" xfId="0" applyNumberFormat="1" applyFont="1" applyBorder="1"/>
    <xf numFmtId="172" fontId="1" fillId="0" borderId="38" xfId="0" applyNumberFormat="1" applyFont="1" applyBorder="1" applyAlignment="1">
      <alignment horizontal="right"/>
    </xf>
    <xf numFmtId="172" fontId="1" fillId="0" borderId="37" xfId="0" applyNumberFormat="1" applyFont="1" applyBorder="1" applyAlignment="1">
      <alignment horizontal="right"/>
    </xf>
    <xf numFmtId="0" fontId="1" fillId="0" borderId="35" xfId="0" applyFont="1" applyBorder="1"/>
    <xf numFmtId="49" fontId="1" fillId="0" borderId="35" xfId="0" applyNumberFormat="1" applyFont="1" applyBorder="1"/>
    <xf numFmtId="0" fontId="7" fillId="0" borderId="35" xfId="0" applyFont="1" applyBorder="1"/>
    <xf numFmtId="0" fontId="2" fillId="0" borderId="30" xfId="0" applyFont="1" applyBorder="1" applyAlignment="1">
      <alignment wrapText="1"/>
    </xf>
    <xf numFmtId="49" fontId="2" fillId="0" borderId="31" xfId="0" applyNumberFormat="1" applyFont="1" applyBorder="1"/>
    <xf numFmtId="0" fontId="1" fillId="0" borderId="29" xfId="0" applyFont="1" applyBorder="1" applyAlignment="1">
      <alignment wrapText="1"/>
    </xf>
    <xf numFmtId="0" fontId="1" fillId="0" borderId="29" xfId="0" applyFont="1" applyBorder="1" applyAlignment="1">
      <alignment horizontal="left" wrapText="1"/>
    </xf>
    <xf numFmtId="49" fontId="1" fillId="0" borderId="29" xfId="0" applyNumberFormat="1" applyFont="1" applyBorder="1" applyAlignment="1">
      <alignment wrapText="1"/>
    </xf>
    <xf numFmtId="172" fontId="1" fillId="0" borderId="29" xfId="0" applyNumberFormat="1" applyFont="1" applyBorder="1" applyAlignment="1">
      <alignment horizontal="right"/>
    </xf>
    <xf numFmtId="49" fontId="1" fillId="0" borderId="27" xfId="0" applyNumberFormat="1" applyFont="1" applyBorder="1"/>
    <xf numFmtId="172" fontId="5" fillId="0" borderId="27" xfId="0" applyNumberFormat="1" applyFont="1" applyBorder="1"/>
    <xf numFmtId="0" fontId="2" fillId="0" borderId="24" xfId="0" applyFont="1" applyBorder="1"/>
    <xf numFmtId="172" fontId="2" fillId="0" borderId="39" xfId="0" applyNumberFormat="1" applyFont="1" applyBorder="1" applyAlignment="1">
      <alignment horizontal="right"/>
    </xf>
    <xf numFmtId="172" fontId="4" fillId="0" borderId="40" xfId="0" applyNumberFormat="1" applyFont="1" applyBorder="1"/>
    <xf numFmtId="2" fontId="2" fillId="0" borderId="31" xfId="0" applyNumberFormat="1" applyFont="1" applyBorder="1"/>
    <xf numFmtId="2" fontId="1" fillId="0" borderId="29" xfId="0" applyNumberFormat="1" applyFont="1" applyBorder="1" applyAlignment="1">
      <alignment wrapText="1"/>
    </xf>
    <xf numFmtId="172" fontId="5" fillId="0" borderId="34" xfId="0" applyNumberFormat="1" applyFont="1" applyBorder="1"/>
    <xf numFmtId="0" fontId="8" fillId="0" borderId="0" xfId="0" applyFont="1"/>
    <xf numFmtId="172" fontId="9" fillId="0" borderId="28" xfId="0" applyNumberFormat="1" applyFont="1" applyBorder="1"/>
    <xf numFmtId="49" fontId="2" fillId="0" borderId="41" xfId="0" applyNumberFormat="1" applyFont="1" applyBorder="1" applyAlignment="1">
      <alignment horizontal="right"/>
    </xf>
    <xf numFmtId="49" fontId="1" fillId="0" borderId="15" xfId="0" applyNumberFormat="1" applyFont="1" applyBorder="1" applyAlignment="1">
      <alignment horizontal="right"/>
    </xf>
    <xf numFmtId="49" fontId="1" fillId="0" borderId="16" xfId="0" applyNumberFormat="1" applyFont="1" applyBorder="1" applyAlignment="1">
      <alignment horizontal="right"/>
    </xf>
    <xf numFmtId="2" fontId="1" fillId="0" borderId="29" xfId="0" applyNumberFormat="1" applyFont="1" applyBorder="1"/>
    <xf numFmtId="2" fontId="2" fillId="0" borderId="41" xfId="0" applyNumberFormat="1" applyFont="1" applyBorder="1" applyAlignment="1">
      <alignment horizontal="right"/>
    </xf>
    <xf numFmtId="49" fontId="2" fillId="0" borderId="24" xfId="0" applyNumberFormat="1" applyFont="1" applyBorder="1" applyAlignment="1">
      <alignment horizontal="right"/>
    </xf>
    <xf numFmtId="0" fontId="2" fillId="0" borderId="2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3" fillId="0" borderId="16" xfId="0" applyFont="1" applyBorder="1" applyAlignment="1">
      <alignment wrapText="1"/>
    </xf>
    <xf numFmtId="49" fontId="1" fillId="0" borderId="16" xfId="0" applyNumberFormat="1" applyFont="1" applyFill="1" applyBorder="1" applyAlignment="1">
      <alignment horizontal="right"/>
    </xf>
    <xf numFmtId="0" fontId="1" fillId="0" borderId="11" xfId="0" applyFont="1" applyBorder="1"/>
    <xf numFmtId="172" fontId="1" fillId="0" borderId="42" xfId="0" applyNumberFormat="1" applyFont="1" applyBorder="1" applyAlignment="1">
      <alignment horizontal="right"/>
    </xf>
    <xf numFmtId="49" fontId="1" fillId="0" borderId="0" xfId="0" applyNumberFormat="1" applyFont="1" applyBorder="1"/>
    <xf numFmtId="172" fontId="5" fillId="0" borderId="10" xfId="0" applyNumberFormat="1" applyFont="1" applyBorder="1"/>
    <xf numFmtId="172" fontId="5" fillId="0" borderId="25" xfId="0" applyNumberFormat="1" applyFont="1" applyBorder="1"/>
    <xf numFmtId="172" fontId="1" fillId="0" borderId="35" xfId="0" applyNumberFormat="1" applyFont="1" applyBorder="1" applyAlignment="1">
      <alignment horizontal="right"/>
    </xf>
    <xf numFmtId="49" fontId="1" fillId="0" borderId="43" xfId="0" applyNumberFormat="1" applyFont="1" applyBorder="1"/>
    <xf numFmtId="172" fontId="1" fillId="0" borderId="43" xfId="0" applyNumberFormat="1" applyFont="1" applyBorder="1" applyAlignment="1">
      <alignment horizontal="right"/>
    </xf>
    <xf numFmtId="172" fontId="5" fillId="0" borderId="44" xfId="0" applyNumberFormat="1" applyFont="1" applyBorder="1"/>
    <xf numFmtId="49" fontId="1" fillId="0" borderId="29" xfId="0" applyNumberFormat="1" applyFont="1" applyBorder="1" applyAlignment="1">
      <alignment horizontal="right"/>
    </xf>
    <xf numFmtId="49" fontId="2" fillId="0" borderId="45" xfId="0" applyNumberFormat="1" applyFont="1" applyBorder="1"/>
    <xf numFmtId="49" fontId="2" fillId="0" borderId="46" xfId="0" applyNumberFormat="1" applyFont="1" applyBorder="1" applyAlignment="1">
      <alignment horizontal="right"/>
    </xf>
    <xf numFmtId="49" fontId="1" fillId="0" borderId="28" xfId="0" applyNumberFormat="1" applyFont="1" applyBorder="1"/>
    <xf numFmtId="172" fontId="2" fillId="0" borderId="47" xfId="0" applyNumberFormat="1" applyFont="1" applyBorder="1" applyAlignment="1">
      <alignment horizontal="right"/>
    </xf>
    <xf numFmtId="172" fontId="9" fillId="0" borderId="48" xfId="0" applyNumberFormat="1" applyFont="1" applyBorder="1"/>
    <xf numFmtId="49" fontId="2" fillId="0" borderId="7" xfId="0" applyNumberFormat="1" applyFont="1" applyBorder="1"/>
    <xf numFmtId="172" fontId="2" fillId="0" borderId="49" xfId="0" applyNumberFormat="1" applyFont="1" applyBorder="1" applyAlignment="1">
      <alignment horizontal="right"/>
    </xf>
    <xf numFmtId="2" fontId="1" fillId="0" borderId="14" xfId="0" applyNumberFormat="1" applyFont="1" applyBorder="1" applyAlignment="1">
      <alignment horizontal="right"/>
    </xf>
    <xf numFmtId="49" fontId="2" fillId="0" borderId="50" xfId="0" applyNumberFormat="1" applyFont="1" applyBorder="1"/>
    <xf numFmtId="2" fontId="1" fillId="0" borderId="32" xfId="0" applyNumberFormat="1" applyFont="1" applyBorder="1" applyAlignment="1">
      <alignment wrapText="1"/>
    </xf>
    <xf numFmtId="172" fontId="4" fillId="0" borderId="51" xfId="0" applyNumberFormat="1" applyFont="1" applyBorder="1"/>
    <xf numFmtId="0" fontId="11" fillId="0" borderId="0" xfId="0" applyFont="1"/>
    <xf numFmtId="0" fontId="4" fillId="0" borderId="0" xfId="0" applyFont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K51"/>
  <sheetViews>
    <sheetView tabSelected="1" zoomScale="75" zoomScaleNormal="75" workbookViewId="0">
      <selection activeCell="K27" sqref="K27"/>
    </sheetView>
  </sheetViews>
  <sheetFormatPr defaultColWidth="8.7109375" defaultRowHeight="12.75" x14ac:dyDescent="0.2"/>
  <cols>
    <col min="1" max="1" width="85" customWidth="1"/>
    <col min="2" max="2" width="14.140625" customWidth="1"/>
    <col min="3" max="3" width="11.7109375" customWidth="1"/>
    <col min="4" max="4" width="15.140625" customWidth="1"/>
    <col min="5" max="5" width="14.140625" customWidth="1"/>
    <col min="6" max="6" width="15.140625" customWidth="1"/>
    <col min="7" max="7" width="14.140625" customWidth="1"/>
    <col min="8" max="8" width="11.42578125" customWidth="1"/>
    <col min="9" max="9" width="8.7109375" customWidth="1"/>
    <col min="10" max="10" width="11.42578125" customWidth="1"/>
  </cols>
  <sheetData>
    <row r="1" spans="1:8" ht="15" x14ac:dyDescent="0.2">
      <c r="E1" s="123"/>
    </row>
    <row r="2" spans="1:8" ht="15" x14ac:dyDescent="0.2">
      <c r="C2" t="s">
        <v>70</v>
      </c>
      <c r="E2" s="123"/>
    </row>
    <row r="3" spans="1:8" x14ac:dyDescent="0.2">
      <c r="C3" t="s">
        <v>71</v>
      </c>
    </row>
    <row r="4" spans="1:8" x14ac:dyDescent="0.2">
      <c r="B4" s="2"/>
      <c r="C4" s="2"/>
      <c r="D4" s="2"/>
      <c r="E4" s="2"/>
      <c r="F4" s="2"/>
    </row>
    <row r="5" spans="1:8" ht="49.9" customHeight="1" x14ac:dyDescent="0.25">
      <c r="A5" s="124" t="s">
        <v>58</v>
      </c>
      <c r="B5" s="124"/>
      <c r="C5" s="124"/>
      <c r="D5" s="124"/>
      <c r="E5" s="3"/>
      <c r="F5" s="3"/>
    </row>
    <row r="8" spans="1:8" ht="90" customHeight="1" x14ac:dyDescent="0.2">
      <c r="A8" s="96" t="s">
        <v>0</v>
      </c>
      <c r="B8" s="97" t="s">
        <v>1</v>
      </c>
      <c r="C8" s="98" t="s">
        <v>2</v>
      </c>
      <c r="D8" s="99" t="s">
        <v>50</v>
      </c>
      <c r="E8" s="99" t="s">
        <v>51</v>
      </c>
      <c r="F8" s="99" t="s">
        <v>63</v>
      </c>
      <c r="G8" s="100" t="s">
        <v>3</v>
      </c>
    </row>
    <row r="9" spans="1:8" ht="19.5" thickBot="1" x14ac:dyDescent="0.35">
      <c r="A9" s="4">
        <v>1</v>
      </c>
      <c r="B9" s="5">
        <v>2</v>
      </c>
      <c r="C9" s="5">
        <v>3</v>
      </c>
      <c r="D9" s="6">
        <v>4</v>
      </c>
      <c r="E9" s="7">
        <v>5</v>
      </c>
      <c r="F9" s="7">
        <v>6</v>
      </c>
      <c r="G9" s="8">
        <v>7</v>
      </c>
    </row>
    <row r="10" spans="1:8" ht="19.5" thickBot="1" x14ac:dyDescent="0.35">
      <c r="A10" s="9" t="s">
        <v>4</v>
      </c>
      <c r="B10" s="10"/>
      <c r="C10" s="11"/>
      <c r="D10" s="90">
        <f>D12+D20+D24+D29+D34+D38+D42+D45+D47</f>
        <v>44371.539999999994</v>
      </c>
      <c r="E10" s="94">
        <f>E12+E20+E24+E29+E34+E38+E42+E45+E47</f>
        <v>58216.477999999988</v>
      </c>
      <c r="F10" s="94">
        <f>F12+F20+F24+F29+F34+F38+F42+F45+F47</f>
        <v>36989.716</v>
      </c>
      <c r="G10" s="12">
        <f>IF(E10&lt;&gt;0,F10/E10*100,0)</f>
        <v>63.538223662379586</v>
      </c>
      <c r="H10" s="13"/>
    </row>
    <row r="11" spans="1:8" ht="19.5" thickBot="1" x14ac:dyDescent="0.35">
      <c r="A11" s="14"/>
      <c r="B11" s="15"/>
      <c r="C11" s="15"/>
      <c r="D11" s="17"/>
      <c r="E11" s="17"/>
      <c r="F11" s="17"/>
      <c r="G11" s="12"/>
      <c r="H11" s="18"/>
    </row>
    <row r="12" spans="1:8" ht="19.5" thickBot="1" x14ac:dyDescent="0.35">
      <c r="A12" s="9" t="s">
        <v>5</v>
      </c>
      <c r="B12" s="19" t="s">
        <v>6</v>
      </c>
      <c r="C12" s="11"/>
      <c r="D12" s="90">
        <f>D13+D14+D15+D16+D17+D18</f>
        <v>17525.97</v>
      </c>
      <c r="E12" s="90">
        <f>E13+E14+E15+E16+E17+E18</f>
        <v>18805.134999999998</v>
      </c>
      <c r="F12" s="90">
        <f>F13+F14+F15+F16+F17+F18</f>
        <v>12144.425999999999</v>
      </c>
      <c r="G12" s="20">
        <f t="shared" ref="G12:G18" si="0">IF(E12&lt;&gt;0,F12/E12*100,0)</f>
        <v>64.580371265614417</v>
      </c>
      <c r="H12" s="13"/>
    </row>
    <row r="13" spans="1:8" ht="37.5" x14ac:dyDescent="0.3">
      <c r="A13" s="21" t="s">
        <v>7</v>
      </c>
      <c r="B13" s="22" t="s">
        <v>6</v>
      </c>
      <c r="C13" s="23" t="s">
        <v>8</v>
      </c>
      <c r="D13" s="25">
        <v>1110.55</v>
      </c>
      <c r="E13" s="25">
        <v>1110.55</v>
      </c>
      <c r="F13" s="24">
        <v>880.86699999999996</v>
      </c>
      <c r="G13" s="26">
        <f t="shared" si="0"/>
        <v>79.318085633244777</v>
      </c>
      <c r="H13" s="27"/>
    </row>
    <row r="14" spans="1:8" ht="56.25" x14ac:dyDescent="0.3">
      <c r="A14" s="21" t="s">
        <v>9</v>
      </c>
      <c r="B14" s="23" t="s">
        <v>6</v>
      </c>
      <c r="C14" s="23" t="s">
        <v>10</v>
      </c>
      <c r="D14" s="28">
        <v>1820.45</v>
      </c>
      <c r="E14" s="28">
        <v>1820.45</v>
      </c>
      <c r="F14" s="91" t="s">
        <v>59</v>
      </c>
      <c r="G14" s="29">
        <f t="shared" si="0"/>
        <v>71.058309758576172</v>
      </c>
      <c r="H14" s="27"/>
    </row>
    <row r="15" spans="1:8" ht="37.5" x14ac:dyDescent="0.3">
      <c r="A15" s="30" t="s">
        <v>11</v>
      </c>
      <c r="B15" s="31" t="s">
        <v>6</v>
      </c>
      <c r="C15" s="31" t="s">
        <v>12</v>
      </c>
      <c r="D15" s="28">
        <v>12531.3</v>
      </c>
      <c r="E15" s="28">
        <v>12531.3</v>
      </c>
      <c r="F15" s="91" t="s">
        <v>60</v>
      </c>
      <c r="G15" s="29">
        <f t="shared" si="0"/>
        <v>63.554978334251047</v>
      </c>
      <c r="H15" s="27"/>
    </row>
    <row r="16" spans="1:8" ht="18.75" x14ac:dyDescent="0.3">
      <c r="A16" s="30" t="s">
        <v>28</v>
      </c>
      <c r="B16" s="31" t="s">
        <v>6</v>
      </c>
      <c r="C16" s="31" t="s">
        <v>27</v>
      </c>
      <c r="D16" s="28">
        <v>10</v>
      </c>
      <c r="E16" s="28">
        <v>10</v>
      </c>
      <c r="F16" s="24">
        <v>0</v>
      </c>
      <c r="G16" s="29">
        <f t="shared" si="0"/>
        <v>0</v>
      </c>
      <c r="H16" s="27"/>
    </row>
    <row r="17" spans="1:11" ht="18.75" x14ac:dyDescent="0.3">
      <c r="A17" s="30" t="s">
        <v>13</v>
      </c>
      <c r="B17" s="31" t="s">
        <v>6</v>
      </c>
      <c r="C17" s="31" t="s">
        <v>33</v>
      </c>
      <c r="D17" s="101" t="s">
        <v>52</v>
      </c>
      <c r="E17" s="101" t="s">
        <v>52</v>
      </c>
      <c r="F17" s="24">
        <v>0</v>
      </c>
      <c r="G17" s="29"/>
      <c r="H17" s="27"/>
    </row>
    <row r="18" spans="1:11" ht="18.75" x14ac:dyDescent="0.3">
      <c r="A18" s="30" t="s">
        <v>15</v>
      </c>
      <c r="B18" s="31" t="s">
        <v>6</v>
      </c>
      <c r="C18" s="31" t="s">
        <v>34</v>
      </c>
      <c r="D18" s="92" t="s">
        <v>53</v>
      </c>
      <c r="E18" s="92" t="s">
        <v>61</v>
      </c>
      <c r="F18" s="32">
        <v>2005.713</v>
      </c>
      <c r="G18" s="29">
        <f t="shared" si="0"/>
        <v>61.096978678489776</v>
      </c>
      <c r="H18" s="27"/>
    </row>
    <row r="19" spans="1:11" ht="19.5" thickBot="1" x14ac:dyDescent="0.35">
      <c r="A19" s="37"/>
      <c r="B19" s="33"/>
      <c r="C19" s="33"/>
      <c r="D19" s="34"/>
      <c r="E19" s="34"/>
      <c r="F19" s="36"/>
      <c r="G19" s="35"/>
      <c r="H19" s="27"/>
    </row>
    <row r="20" spans="1:11" ht="20.100000000000001" customHeight="1" thickBot="1" x14ac:dyDescent="0.35">
      <c r="A20" s="40" t="s">
        <v>44</v>
      </c>
      <c r="B20" s="41" t="s">
        <v>10</v>
      </c>
      <c r="C20" s="41"/>
      <c r="D20" s="42">
        <f>D21+D22</f>
        <v>65</v>
      </c>
      <c r="E20" s="42">
        <f>E21+E22</f>
        <v>86.435000000000002</v>
      </c>
      <c r="F20" s="42">
        <f>F21+F22</f>
        <v>82.490000000000009</v>
      </c>
      <c r="G20" s="89">
        <f>IF(E20&lt;&gt;0,F20/E20*100,0)</f>
        <v>95.435876670330316</v>
      </c>
      <c r="H20" s="27"/>
    </row>
    <row r="21" spans="1:11" ht="37.5" x14ac:dyDescent="0.3">
      <c r="A21" s="66" t="s">
        <v>46</v>
      </c>
      <c r="B21" s="60" t="s">
        <v>10</v>
      </c>
      <c r="C21" s="60" t="s">
        <v>45</v>
      </c>
      <c r="D21" s="79">
        <v>15</v>
      </c>
      <c r="E21" s="79">
        <v>13.185</v>
      </c>
      <c r="F21" s="79">
        <v>13.2</v>
      </c>
      <c r="G21" s="26">
        <f>IF(E21&lt;&gt;0,F21/E21*100,0)</f>
        <v>100.11376564277587</v>
      </c>
      <c r="H21" s="27"/>
    </row>
    <row r="22" spans="1:11" ht="18.75" x14ac:dyDescent="0.3">
      <c r="A22" s="45" t="s">
        <v>47</v>
      </c>
      <c r="B22" s="61" t="s">
        <v>10</v>
      </c>
      <c r="C22" s="61" t="s">
        <v>25</v>
      </c>
      <c r="D22" s="44">
        <v>50</v>
      </c>
      <c r="E22" s="44">
        <v>73.25</v>
      </c>
      <c r="F22" s="44">
        <v>69.290000000000006</v>
      </c>
      <c r="G22" s="29">
        <f>IF(E22&lt;&gt;0,F22/E22*100,0)</f>
        <v>94.593856655290111</v>
      </c>
      <c r="H22" s="27"/>
    </row>
    <row r="23" spans="1:11" ht="19.5" thickBot="1" x14ac:dyDescent="0.35">
      <c r="A23" s="48"/>
      <c r="B23" s="80"/>
      <c r="C23" s="80"/>
      <c r="D23" s="47"/>
      <c r="E23" s="47"/>
      <c r="F23" s="47"/>
      <c r="G23" s="81"/>
      <c r="H23" s="27"/>
      <c r="I23" s="88"/>
    </row>
    <row r="24" spans="1:11" ht="19.5" thickBot="1" x14ac:dyDescent="0.35">
      <c r="A24" s="40" t="s">
        <v>17</v>
      </c>
      <c r="B24" s="41" t="s">
        <v>12</v>
      </c>
      <c r="C24" s="82"/>
      <c r="D24" s="42">
        <f>D25+D27+D26</f>
        <v>5913.8</v>
      </c>
      <c r="E24" s="42">
        <f>E25+E27+E26</f>
        <v>8163.2979999999998</v>
      </c>
      <c r="F24" s="42">
        <f>F25+F27+F26</f>
        <v>2030.12</v>
      </c>
      <c r="G24" s="84">
        <f>IF(E24&lt;&gt;0,F24/E24*100,0)</f>
        <v>24.868870400174046</v>
      </c>
      <c r="H24" s="13"/>
    </row>
    <row r="25" spans="1:11" ht="18.75" x14ac:dyDescent="0.3">
      <c r="A25" s="14" t="s">
        <v>18</v>
      </c>
      <c r="B25" s="50"/>
      <c r="C25" s="50"/>
      <c r="D25" s="51">
        <v>0</v>
      </c>
      <c r="E25" s="51">
        <v>0</v>
      </c>
      <c r="F25" s="16">
        <v>0</v>
      </c>
      <c r="G25" s="105">
        <f>IF(E25&lt;&gt;0,F25/E25*100,0)</f>
        <v>0</v>
      </c>
      <c r="H25" s="27"/>
      <c r="K25">
        <v>193.4</v>
      </c>
    </row>
    <row r="26" spans="1:11" ht="18.75" x14ac:dyDescent="0.3">
      <c r="A26" s="45" t="s">
        <v>48</v>
      </c>
      <c r="B26" s="61" t="s">
        <v>12</v>
      </c>
      <c r="C26" s="61" t="s">
        <v>45</v>
      </c>
      <c r="D26" s="44">
        <v>5711.8</v>
      </c>
      <c r="E26" s="65" t="s">
        <v>68</v>
      </c>
      <c r="F26" s="44">
        <v>1466.96</v>
      </c>
      <c r="G26" s="106">
        <f>IF(E26&lt;&gt;0,F26/E26*100,0)</f>
        <v>19.317004773945378</v>
      </c>
      <c r="H26" s="27"/>
    </row>
    <row r="27" spans="1:11" ht="18.75" x14ac:dyDescent="0.3">
      <c r="A27" s="66" t="s">
        <v>20</v>
      </c>
      <c r="B27" s="104" t="s">
        <v>12</v>
      </c>
      <c r="C27" s="72" t="s">
        <v>14</v>
      </c>
      <c r="D27" s="107">
        <v>202</v>
      </c>
      <c r="E27" s="64" t="s">
        <v>62</v>
      </c>
      <c r="F27" s="107">
        <v>563.16</v>
      </c>
      <c r="G27" s="87">
        <f>IF(E27&lt;&gt;0,F27/E27*100,0)</f>
        <v>98.945814885093824</v>
      </c>
      <c r="H27" s="27"/>
    </row>
    <row r="28" spans="1:11" ht="19.5" thickBot="1" x14ac:dyDescent="0.35">
      <c r="A28" s="48"/>
      <c r="B28" s="108"/>
      <c r="C28" s="80"/>
      <c r="D28" s="47"/>
      <c r="E28" s="109"/>
      <c r="F28" s="109"/>
      <c r="G28" s="110"/>
      <c r="H28" s="27"/>
    </row>
    <row r="29" spans="1:11" ht="19.5" thickBot="1" x14ac:dyDescent="0.35">
      <c r="A29" s="49" t="s">
        <v>21</v>
      </c>
      <c r="B29" s="112" t="s">
        <v>22</v>
      </c>
      <c r="C29" s="114"/>
      <c r="D29" s="115">
        <f>D30+D31+D32</f>
        <v>19875.900000000001</v>
      </c>
      <c r="E29" s="113">
        <f>E30+E31+E32</f>
        <v>30170.739999999998</v>
      </c>
      <c r="F29" s="113">
        <f>F30+F31+F32</f>
        <v>22182.61</v>
      </c>
      <c r="G29" s="116">
        <f>IF(E29&lt;&gt;0,F29/E29*100,0)</f>
        <v>73.523586096993327</v>
      </c>
      <c r="H29" s="27"/>
    </row>
    <row r="30" spans="1:11" ht="18.75" x14ac:dyDescent="0.3">
      <c r="A30" s="58" t="s">
        <v>31</v>
      </c>
      <c r="B30" s="60" t="s">
        <v>22</v>
      </c>
      <c r="C30" s="60" t="s">
        <v>6</v>
      </c>
      <c r="D30" s="111" t="s">
        <v>54</v>
      </c>
      <c r="E30" s="64" t="s">
        <v>54</v>
      </c>
      <c r="F30" s="63" t="s">
        <v>57</v>
      </c>
      <c r="G30" s="87">
        <f>IF(E30&lt;&gt;0,F30/E30*100,0)</f>
        <v>3.0782608695652174</v>
      </c>
      <c r="H30" s="27"/>
    </row>
    <row r="31" spans="1:11" ht="18.75" x14ac:dyDescent="0.3">
      <c r="A31" s="58" t="s">
        <v>29</v>
      </c>
      <c r="B31" s="61" t="s">
        <v>22</v>
      </c>
      <c r="C31" s="61" t="s">
        <v>8</v>
      </c>
      <c r="D31" s="65" t="s">
        <v>55</v>
      </c>
      <c r="E31" s="65" t="s">
        <v>66</v>
      </c>
      <c r="F31" s="65" t="s">
        <v>67</v>
      </c>
      <c r="G31" s="46">
        <f>IF(E31&lt;&gt;0,F31/E31*100,0)</f>
        <v>80.031593133799348</v>
      </c>
      <c r="H31" s="27"/>
    </row>
    <row r="32" spans="1:11" ht="18.75" x14ac:dyDescent="0.3">
      <c r="A32" s="59" t="s">
        <v>30</v>
      </c>
      <c r="B32" s="61" t="s">
        <v>22</v>
      </c>
      <c r="C32" s="61" t="s">
        <v>10</v>
      </c>
      <c r="D32" s="65" t="s">
        <v>56</v>
      </c>
      <c r="E32" s="65" t="s">
        <v>65</v>
      </c>
      <c r="F32" s="65" t="s">
        <v>69</v>
      </c>
      <c r="G32" s="46">
        <f>IF(E32&lt;&gt;0,F32/E32*100,0)</f>
        <v>70.758702676339695</v>
      </c>
    </row>
    <row r="33" spans="1:8" ht="19.5" thickBot="1" x14ac:dyDescent="0.35">
      <c r="A33" s="37"/>
      <c r="B33" s="102"/>
      <c r="C33" s="52"/>
      <c r="D33" s="47"/>
      <c r="E33" s="47"/>
      <c r="F33" s="103"/>
      <c r="G33" s="35"/>
    </row>
    <row r="34" spans="1:8" ht="19.5" thickBot="1" x14ac:dyDescent="0.35">
      <c r="A34" s="9" t="s">
        <v>35</v>
      </c>
      <c r="B34" s="117" t="s">
        <v>19</v>
      </c>
      <c r="C34" s="120"/>
      <c r="D34" s="42">
        <f>D35+D36</f>
        <v>303.39999999999998</v>
      </c>
      <c r="E34" s="115">
        <f>E35+E36</f>
        <v>303.39999999999998</v>
      </c>
      <c r="F34" s="118">
        <f>F35+F36</f>
        <v>50.24</v>
      </c>
      <c r="G34" s="20">
        <f>IF(E34&lt;&gt;0,F34/E34*100,0)</f>
        <v>16.558998022412659</v>
      </c>
      <c r="H34" s="13"/>
    </row>
    <row r="35" spans="1:8" ht="18.75" x14ac:dyDescent="0.3">
      <c r="A35" s="21" t="s">
        <v>23</v>
      </c>
      <c r="B35" s="23" t="s">
        <v>19</v>
      </c>
      <c r="C35" s="23" t="s">
        <v>6</v>
      </c>
      <c r="D35" s="119">
        <v>203.4</v>
      </c>
      <c r="E35" s="119">
        <v>203.4</v>
      </c>
      <c r="F35" s="32">
        <v>50.24</v>
      </c>
      <c r="G35" s="26">
        <f>IF(E35&lt;&gt;0,F35/E35*100,0)</f>
        <v>24.700098328416914</v>
      </c>
      <c r="H35" s="38"/>
    </row>
    <row r="36" spans="1:8" ht="18.75" x14ac:dyDescent="0.3">
      <c r="A36" s="62" t="s">
        <v>36</v>
      </c>
      <c r="B36" s="50" t="s">
        <v>19</v>
      </c>
      <c r="C36" s="50" t="s">
        <v>12</v>
      </c>
      <c r="D36" s="34">
        <v>100</v>
      </c>
      <c r="E36" s="34">
        <v>100</v>
      </c>
      <c r="F36" s="36">
        <v>0</v>
      </c>
      <c r="G36" s="26">
        <f>IF(E36&lt;&gt;0,F36/E36*100,0)</f>
        <v>0</v>
      </c>
      <c r="H36" s="38"/>
    </row>
    <row r="37" spans="1:8" ht="19.5" thickBot="1" x14ac:dyDescent="0.35">
      <c r="A37" s="39"/>
      <c r="B37" s="33"/>
      <c r="C37" s="33"/>
      <c r="D37" s="34"/>
      <c r="E37" s="34"/>
      <c r="F37" s="36"/>
      <c r="G37" s="35"/>
      <c r="H37" s="18"/>
    </row>
    <row r="38" spans="1:8" ht="19.5" thickBot="1" x14ac:dyDescent="0.35">
      <c r="A38" s="40" t="s">
        <v>26</v>
      </c>
      <c r="B38" s="43">
        <v>10</v>
      </c>
      <c r="C38" s="41"/>
      <c r="D38" s="42">
        <f>D39+D40</f>
        <v>286.10000000000002</v>
      </c>
      <c r="E38" s="42">
        <f>E39+E40</f>
        <v>286.10000000000002</v>
      </c>
      <c r="F38" s="83">
        <f>F39+F40</f>
        <v>196.98</v>
      </c>
      <c r="G38" s="20">
        <f>IF(E38&lt;&gt;0,F38/E38*100,0)</f>
        <v>68.85005242922054</v>
      </c>
      <c r="H38" s="18"/>
    </row>
    <row r="39" spans="1:8" ht="19.5" thickBot="1" x14ac:dyDescent="0.35">
      <c r="A39" s="66" t="s">
        <v>42</v>
      </c>
      <c r="B39" s="67">
        <v>10</v>
      </c>
      <c r="C39" s="68" t="s">
        <v>6</v>
      </c>
      <c r="D39" s="70">
        <v>266.10000000000002</v>
      </c>
      <c r="E39" s="70">
        <v>266.10000000000002</v>
      </c>
      <c r="F39" s="69">
        <v>186.98</v>
      </c>
      <c r="G39" s="20">
        <f>IF(E39&lt;&gt;0,F39/E39*100,0)</f>
        <v>70.266816986095449</v>
      </c>
      <c r="H39" s="18"/>
    </row>
    <row r="40" spans="1:8" ht="19.5" thickBot="1" x14ac:dyDescent="0.35">
      <c r="A40" s="14" t="s">
        <v>24</v>
      </c>
      <c r="B40" s="50" t="s">
        <v>25</v>
      </c>
      <c r="C40" s="50" t="s">
        <v>10</v>
      </c>
      <c r="D40" s="51">
        <v>20</v>
      </c>
      <c r="E40" s="51">
        <v>20</v>
      </c>
      <c r="F40" s="16">
        <v>10</v>
      </c>
      <c r="G40" s="20">
        <f>IF(E40&lt;&gt;0,F40/E40*100,0)</f>
        <v>50</v>
      </c>
      <c r="H40" s="38"/>
    </row>
    <row r="41" spans="1:8" ht="19.5" thickBot="1" x14ac:dyDescent="0.35">
      <c r="A41" s="52"/>
      <c r="B41" s="52"/>
      <c r="C41" s="52"/>
      <c r="D41" s="52"/>
      <c r="E41" s="52"/>
      <c r="F41" s="52"/>
      <c r="G41" s="53"/>
    </row>
    <row r="42" spans="1:8" ht="19.5" thickBot="1" x14ac:dyDescent="0.35">
      <c r="A42" s="55" t="s">
        <v>38</v>
      </c>
      <c r="B42" s="75">
        <v>11</v>
      </c>
      <c r="C42" s="75" t="s">
        <v>37</v>
      </c>
      <c r="D42" s="42">
        <f>D43+D44</f>
        <v>110</v>
      </c>
      <c r="E42" s="42">
        <f>E43+E44</f>
        <v>110</v>
      </c>
      <c r="F42" s="42">
        <f>F43+F44</f>
        <v>15.25</v>
      </c>
      <c r="G42" s="20">
        <f>IF(E42&lt;&gt;0,F42/E42*100,0)</f>
        <v>13.863636363636363</v>
      </c>
    </row>
    <row r="43" spans="1:8" ht="19.5" thickBot="1" x14ac:dyDescent="0.35">
      <c r="A43" s="54" t="s">
        <v>39</v>
      </c>
      <c r="B43" s="60" t="s">
        <v>33</v>
      </c>
      <c r="C43" s="60" t="s">
        <v>6</v>
      </c>
      <c r="D43" s="54">
        <v>110</v>
      </c>
      <c r="E43" s="54">
        <v>110</v>
      </c>
      <c r="F43" s="93">
        <v>15.25</v>
      </c>
      <c r="G43" s="20">
        <f>IF(E43&lt;&gt;0,F43/E43*100,0)</f>
        <v>13.863636363636363</v>
      </c>
    </row>
    <row r="44" spans="1:8" ht="19.5" thickBot="1" x14ac:dyDescent="0.35">
      <c r="A44" s="71"/>
      <c r="B44" s="72"/>
      <c r="C44" s="72"/>
      <c r="D44" s="71"/>
      <c r="E44" s="71"/>
      <c r="F44" s="71"/>
      <c r="G44" s="73"/>
    </row>
    <row r="45" spans="1:8" ht="38.25" thickBot="1" x14ac:dyDescent="0.35">
      <c r="A45" s="74" t="s">
        <v>43</v>
      </c>
      <c r="B45" s="75" t="s">
        <v>34</v>
      </c>
      <c r="C45" s="75" t="s">
        <v>37</v>
      </c>
      <c r="D45" s="57">
        <v>3.77</v>
      </c>
      <c r="E45" s="57">
        <v>3.77</v>
      </c>
      <c r="F45" s="85">
        <v>0</v>
      </c>
      <c r="G45" s="20">
        <f>IF(E45&lt;&gt;0,F45/E45*100,0)</f>
        <v>0</v>
      </c>
    </row>
    <row r="46" spans="1:8" ht="19.5" thickBot="1" x14ac:dyDescent="0.35">
      <c r="A46" s="71"/>
      <c r="B46" s="72"/>
      <c r="C46" s="72"/>
      <c r="D46" s="71"/>
      <c r="E46" s="71"/>
      <c r="F46" s="71"/>
      <c r="G46" s="73"/>
    </row>
    <row r="47" spans="1:8" ht="38.25" thickBot="1" x14ac:dyDescent="0.35">
      <c r="A47" s="74" t="s">
        <v>40</v>
      </c>
      <c r="B47" s="56" t="s">
        <v>16</v>
      </c>
      <c r="C47" s="56" t="s">
        <v>37</v>
      </c>
      <c r="D47" s="95">
        <f>D48</f>
        <v>287.60000000000002</v>
      </c>
      <c r="E47" s="95">
        <f>E48</f>
        <v>287.60000000000002</v>
      </c>
      <c r="F47" s="95" t="str">
        <f>F48</f>
        <v>287,6</v>
      </c>
      <c r="G47" s="20">
        <f>IF(E47&lt;&gt;0,F47/E47*100,0)</f>
        <v>100</v>
      </c>
    </row>
    <row r="48" spans="1:8" ht="57" thickBot="1" x14ac:dyDescent="0.35">
      <c r="A48" s="76" t="s">
        <v>41</v>
      </c>
      <c r="B48" s="77">
        <v>14</v>
      </c>
      <c r="C48" s="78" t="s">
        <v>10</v>
      </c>
      <c r="D48" s="86">
        <v>287.60000000000002</v>
      </c>
      <c r="E48" s="121">
        <v>287.60000000000002</v>
      </c>
      <c r="F48" s="111" t="s">
        <v>64</v>
      </c>
      <c r="G48" s="122">
        <f>IF(E48&lt;&gt;0,F48/E48*100,0)</f>
        <v>100</v>
      </c>
    </row>
    <row r="49" spans="1:6" ht="18.75" x14ac:dyDescent="0.3">
      <c r="A49" s="1"/>
      <c r="B49" s="1"/>
      <c r="C49" s="1"/>
      <c r="D49" s="1"/>
      <c r="E49" s="1"/>
      <c r="F49" s="1"/>
    </row>
    <row r="50" spans="1:6" ht="18.75" x14ac:dyDescent="0.3">
      <c r="A50" s="1"/>
      <c r="B50" s="1"/>
      <c r="C50" s="1"/>
      <c r="D50" s="1"/>
      <c r="E50" s="1"/>
      <c r="F50" s="1"/>
    </row>
    <row r="51" spans="1:6" ht="18.75" x14ac:dyDescent="0.3">
      <c r="A51" s="1" t="s">
        <v>32</v>
      </c>
      <c r="B51" s="1"/>
      <c r="C51" s="1"/>
      <c r="D51" s="1"/>
      <c r="E51" s="1" t="s">
        <v>49</v>
      </c>
      <c r="F51" s="1"/>
    </row>
  </sheetData>
  <mergeCells count="1">
    <mergeCell ref="A5:D5"/>
  </mergeCells>
  <phoneticPr fontId="0" type="noConversion"/>
  <pageMargins left="0.39374999999999999" right="0.39374999999999999" top="0.39374999999999999" bottom="0.39374999999999999" header="0.51180555555555562" footer="0.51180555555555562"/>
  <pageSetup paperSize="9" scale="67" firstPageNumber="0" fitToHeight="10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ФК РЗ  и ПРЗ декабрь 2006г</vt:lpstr>
      <vt:lpstr>Excel_BuiltIn_Print_Titles_1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ALFA</dc:creator>
  <cp:lastModifiedBy>User Windows</cp:lastModifiedBy>
  <cp:lastPrinted>2020-05-07T08:08:40Z</cp:lastPrinted>
  <dcterms:created xsi:type="dcterms:W3CDTF">2016-04-07T11:20:18Z</dcterms:created>
  <dcterms:modified xsi:type="dcterms:W3CDTF">2020-11-05T17:18:03Z</dcterms:modified>
</cp:coreProperties>
</file>