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" i="1" l="1"/>
  <c r="G63" i="1" s="1"/>
  <c r="D71" i="1"/>
  <c r="E71" i="1"/>
  <c r="G70" i="1"/>
  <c r="G61" i="1"/>
  <c r="G49" i="1"/>
  <c r="F61" i="1"/>
  <c r="F70" i="1"/>
  <c r="F49" i="1"/>
  <c r="D43" i="1"/>
  <c r="E43" i="1"/>
  <c r="G43" i="1" s="1"/>
  <c r="C43" i="1"/>
  <c r="C41" i="1" s="1"/>
  <c r="C71" i="1"/>
  <c r="F71" i="1" s="1"/>
  <c r="C63" i="1"/>
  <c r="G72" i="1"/>
  <c r="F72" i="1"/>
  <c r="E57" i="1"/>
  <c r="G57" i="1" s="1"/>
  <c r="D57" i="1"/>
  <c r="C57" i="1"/>
  <c r="C25" i="1"/>
  <c r="G53" i="1"/>
  <c r="F53" i="1"/>
  <c r="F23" i="1"/>
  <c r="G23" i="1"/>
  <c r="E21" i="1"/>
  <c r="D21" i="1"/>
  <c r="G21" i="1" s="1"/>
  <c r="C21" i="1"/>
  <c r="F21" i="1" s="1"/>
  <c r="C17" i="1"/>
  <c r="C15" i="1" s="1"/>
  <c r="F76" i="1"/>
  <c r="G76" i="1"/>
  <c r="D63" i="1"/>
  <c r="E17" i="1"/>
  <c r="F17" i="1" s="1"/>
  <c r="E15" i="1"/>
  <c r="G15" i="1" s="1"/>
  <c r="D17" i="1"/>
  <c r="D15" i="1" s="1"/>
  <c r="D13" i="1" s="1"/>
  <c r="D12" i="1" s="1"/>
  <c r="E29" i="1"/>
  <c r="F29" i="1" s="1"/>
  <c r="G29" i="1"/>
  <c r="C29" i="1"/>
  <c r="D29" i="1"/>
  <c r="E25" i="1"/>
  <c r="G25" i="1" s="1"/>
  <c r="F25" i="1"/>
  <c r="D25" i="1"/>
  <c r="F33" i="1"/>
  <c r="F35" i="1"/>
  <c r="G35" i="1"/>
  <c r="G33" i="1"/>
  <c r="G51" i="1"/>
  <c r="F19" i="1"/>
  <c r="G19" i="1"/>
  <c r="F27" i="1"/>
  <c r="G27" i="1"/>
  <c r="F51" i="1"/>
  <c r="D41" i="1"/>
  <c r="F43" i="1"/>
  <c r="G17" i="1"/>
  <c r="F57" i="1"/>
  <c r="G71" i="1"/>
  <c r="F15" i="1" l="1"/>
  <c r="C13" i="1"/>
  <c r="C12" i="1" s="1"/>
  <c r="F63" i="1"/>
  <c r="E41" i="1"/>
  <c r="E13" i="1"/>
  <c r="F13" i="1" l="1"/>
  <c r="G13" i="1"/>
  <c r="E12" i="1"/>
  <c r="F41" i="1"/>
  <c r="G41" i="1"/>
  <c r="G12" i="1" l="1"/>
  <c r="F12" i="1"/>
  <c r="F74" i="1"/>
</calcChain>
</file>

<file path=xl/comments1.xml><?xml version="1.0" encoding="utf-8"?>
<comments xmlns="http://schemas.openxmlformats.org/spreadsheetml/2006/main">
  <authors>
    <author>User Windows</author>
  </authors>
  <commentList>
    <comment ref="B77" authorId="0">
      <text>
        <r>
          <rPr>
            <b/>
            <sz val="9"/>
            <color indexed="81"/>
            <rFont val="Tahoma"/>
            <charset val="1"/>
          </rPr>
          <t>User Windows: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<sst xmlns="http://schemas.openxmlformats.org/spreadsheetml/2006/main" count="119" uniqueCount="115">
  <si>
    <t>Поступление доходов в бюджет</t>
  </si>
  <si>
    <t>КОД</t>
  </si>
  <si>
    <t xml:space="preserve">наименование </t>
  </si>
  <si>
    <t>Бюджет МО Гиагинское сельское  поселение"</t>
  </si>
  <si>
    <t>бюджетной</t>
  </si>
  <si>
    <t>доходов</t>
  </si>
  <si>
    <t>Утвержден.</t>
  </si>
  <si>
    <t>% исполнения</t>
  </si>
  <si>
    <t>классификации</t>
  </si>
  <si>
    <t>первоноч.</t>
  </si>
  <si>
    <t>Уточнен.</t>
  </si>
  <si>
    <t>факт</t>
  </si>
  <si>
    <t>к утвержден.</t>
  </si>
  <si>
    <t>к уточненному</t>
  </si>
  <si>
    <t>первон. Бюдж</t>
  </si>
  <si>
    <t>ВСЕГО ДОХОДОВ:</t>
  </si>
  <si>
    <t>Собственные  доходы</t>
  </si>
  <si>
    <t>Всего налоговые и неналог.</t>
  </si>
  <si>
    <t>дохды</t>
  </si>
  <si>
    <t xml:space="preserve"> 1 00 00000 00 000 000</t>
  </si>
  <si>
    <t>Налоговые доходы</t>
  </si>
  <si>
    <t>1 01 00000 00 0000 000</t>
  </si>
  <si>
    <t>Налоги на прибыль и доходы</t>
  </si>
  <si>
    <t xml:space="preserve"> 1 05 00000 00 000 000</t>
  </si>
  <si>
    <t>Налоги на совокупный доход</t>
  </si>
  <si>
    <t xml:space="preserve"> 1 05 03000 01 0000 110</t>
  </si>
  <si>
    <t xml:space="preserve">Единый сельскохозяйственный </t>
  </si>
  <si>
    <t>налог</t>
  </si>
  <si>
    <t>1 06 00000 00 0000 000</t>
  </si>
  <si>
    <t>Налог на имущество</t>
  </si>
  <si>
    <t xml:space="preserve"> 1 06 01000 03 0000 110</t>
  </si>
  <si>
    <t>Налог на имущество физю лиц</t>
  </si>
  <si>
    <t xml:space="preserve"> 1 06 06000 10 0000 110</t>
  </si>
  <si>
    <t>Земельный налог</t>
  </si>
  <si>
    <t xml:space="preserve"> 1 09 00000 00 0000 000</t>
  </si>
  <si>
    <t xml:space="preserve">Задолженность и перерасчет  </t>
  </si>
  <si>
    <t>по налогам вт.ч. отменен.</t>
  </si>
  <si>
    <t>1 09 04050 10 0000 110</t>
  </si>
  <si>
    <t>Неналоговые доходы</t>
  </si>
  <si>
    <t>1 11 00000 00 0000 000</t>
  </si>
  <si>
    <t>Доходы от использования</t>
  </si>
  <si>
    <t>имущества и аренде</t>
  </si>
  <si>
    <t xml:space="preserve">Аренд. плата за земли </t>
  </si>
  <si>
    <t>1 11 05035 10 0000 120</t>
  </si>
  <si>
    <t>Доходы от сдачи в аренду  имуще</t>
  </si>
  <si>
    <t>ства</t>
  </si>
  <si>
    <t>1 11 07015 10 0000 120</t>
  </si>
  <si>
    <t>Доходы от прибыли Унитар пред</t>
  </si>
  <si>
    <t>собст.на которые не разгран.</t>
  </si>
  <si>
    <t>Безвозмездные перечисления</t>
  </si>
  <si>
    <t>Субвенции бюджетам поселений на выполнение  передаваеммых полномочий субъектов  Российской Федерации</t>
  </si>
  <si>
    <t>1 13 03050 10 0000 130</t>
  </si>
  <si>
    <t>Прочие доходы от оказ плат.</t>
  </si>
  <si>
    <t xml:space="preserve"> 1 01 02000 01 0000 110</t>
  </si>
  <si>
    <t>1 06 04000 10 0000 110</t>
  </si>
  <si>
    <t>Транспортный налог</t>
  </si>
  <si>
    <t>жных взысканий (штрафов)</t>
  </si>
  <si>
    <t>Руководитель финансово-бухгалтерского отдела</t>
  </si>
  <si>
    <t>1 17 01050 10 0000 180</t>
  </si>
  <si>
    <t xml:space="preserve">бюджет </t>
  </si>
  <si>
    <t>Невыясненные поступления, зачисляемые в бюджеты поселений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</si>
  <si>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</si>
  <si>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Субсидии бюджетам поселений на реализацию федеральных целевых рограмм</t>
  </si>
  <si>
    <t>000 2 02 00000 00 0000 000</t>
  </si>
  <si>
    <t>1 11 05013 10 0000 120</t>
  </si>
  <si>
    <t>1 17 05050 10 0000 180</t>
  </si>
  <si>
    <t>Прочие неналоговые  доходы бюджетов поселений</t>
  </si>
  <si>
    <t>0</t>
  </si>
  <si>
    <t>116 00000 00 0000 000</t>
  </si>
  <si>
    <t>Штрафы,санкции,возмещение ущерба</t>
  </si>
  <si>
    <t>1 11 05025 10 0000 120</t>
  </si>
  <si>
    <t>Доходы получ. Ввиде арендной платы наход. В собст. Поселения</t>
  </si>
  <si>
    <t>Иные межбюджетные трансферты</t>
  </si>
  <si>
    <t>1 03 00000 00 0000 000</t>
  </si>
  <si>
    <t>Налог на доходы физичес лиц</t>
  </si>
  <si>
    <t>Налоги на товары (работ)</t>
  </si>
  <si>
    <t>1 03 02000 01 0000 000</t>
  </si>
  <si>
    <t>Акцизы по подакциз. Товар.</t>
  </si>
  <si>
    <t xml:space="preserve"> 114 00000 00 0000 000</t>
  </si>
  <si>
    <t>Доходы от продаж.мат.акт.</t>
  </si>
  <si>
    <t xml:space="preserve"> 114 06025 10 0000 430</t>
  </si>
  <si>
    <t>Доходы от прод.зем.уч-ов</t>
  </si>
  <si>
    <t xml:space="preserve">наход. в собственности </t>
  </si>
  <si>
    <t>1 11 03050 10 0000 120</t>
  </si>
  <si>
    <t>Проценты, полученные от предоставления бюджетных кредитов</t>
  </si>
  <si>
    <t>Дотации бюджетам сельских поселений на выравнивание бюджетной обеспеченности</t>
  </si>
  <si>
    <t xml:space="preserve">к постановлению  № </t>
  </si>
  <si>
    <t>Е.С.Шкурат</t>
  </si>
  <si>
    <t>Подготовлено:</t>
  </si>
  <si>
    <t>Приложение   №  2</t>
  </si>
  <si>
    <t xml:space="preserve"> 114 02050 10 0000 410</t>
  </si>
  <si>
    <t>Доходы от реализации имущества находящегося в собствености</t>
  </si>
  <si>
    <t>Прочие субсидии бюджетам сельских поселений</t>
  </si>
  <si>
    <t>000 2 023004 10 0000 150</t>
  </si>
  <si>
    <t>000 2 02 02077 10 0000 150</t>
  </si>
  <si>
    <t>000 2 02 29999 10 0000 150</t>
  </si>
  <si>
    <t>000 2 02 02051 10 0000 150</t>
  </si>
  <si>
    <t>000 2 0215001 10 0000 150</t>
  </si>
  <si>
    <t>2020г.</t>
  </si>
  <si>
    <t>план 2020</t>
  </si>
  <si>
    <t>пл. 2020.</t>
  </si>
  <si>
    <t>2020г</t>
  </si>
  <si>
    <t>Прочие безвозмездные поступления в бюджеты сельских поселений</t>
  </si>
  <si>
    <t>от                                2020г.</t>
  </si>
  <si>
    <t>116 07090 10 0000       140</t>
  </si>
  <si>
    <t>Иные штрафы,пени,неустойки,уплаченные в соответствии с законом или договором в случае неисполнения обязательств перед муниципальным рганом,(муниципальным казенным учереждением)сельского поселения</t>
  </si>
  <si>
    <t>Доходы от денежных взысканий (штрафов),поступающие в счет погашения задолженности,образовавшейся до 01 января 2020года,подлежащие зачислению в бюджеты бюджетной системы Российской Федерации,по нормативам действующим до 01 января 2020года.</t>
  </si>
  <si>
    <t>116 1012301 10 0000 140</t>
  </si>
  <si>
    <t>000 202 49999 10 0000150</t>
  </si>
  <si>
    <t>000 2 07 05020 10 0000 150</t>
  </si>
  <si>
    <t>000 2 07 05030 10  0000 150</t>
  </si>
  <si>
    <t>Поступления от денежных пожертовований,предоставляемых фищическими лицами получателям средств бюджетов сельских поселений.</t>
  </si>
  <si>
    <t>муниципального образования " Гиагинское сельское поселение " за  9 месяцев   2020 года</t>
  </si>
  <si>
    <t xml:space="preserve">  на 1.10.2020г</t>
  </si>
  <si>
    <t>116 07010 10 0000    140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</si>
</sst>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-* #,##0.00_р_._-;\-* #,##0.00_р_._-;_-* &quot;-&quot;??_р_._-;_-@_-"/>
    <numFmt numFmtId="172" formatCode="0.0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family val="2"/>
      <charset val="204"/>
    </font>
    <font>
      <i/>
      <sz val="8"/>
      <name val="Arial Cyr"/>
      <family val="2"/>
      <charset val="204"/>
    </font>
    <font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71" fontId="1" fillId="0" borderId="0" applyFill="0" applyBorder="0" applyAlignment="0" applyProtection="0"/>
  </cellStyleXfs>
  <cellXfs count="201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wrapText="1"/>
    </xf>
    <xf numFmtId="0" fontId="4" fillId="0" borderId="2" xfId="0" applyFont="1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/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/>
    <xf numFmtId="0" fontId="0" fillId="0" borderId="8" xfId="0" applyFill="1" applyBorder="1" applyAlignment="1"/>
    <xf numFmtId="0" fontId="4" fillId="0" borderId="9" xfId="0" applyFont="1" applyFill="1" applyBorder="1" applyAlignment="1"/>
    <xf numFmtId="0" fontId="5" fillId="0" borderId="5" xfId="0" applyFont="1" applyFill="1" applyBorder="1" applyAlignment="1"/>
    <xf numFmtId="0" fontId="5" fillId="0" borderId="10" xfId="0" applyFont="1" applyFill="1" applyBorder="1" applyAlignment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4" fillId="0" borderId="11" xfId="0" applyFont="1" applyFill="1" applyBorder="1" applyAlignment="1"/>
    <xf numFmtId="0" fontId="0" fillId="0" borderId="12" xfId="0" applyFill="1" applyBorder="1" applyAlignment="1"/>
    <xf numFmtId="0" fontId="6" fillId="0" borderId="1" xfId="0" applyFont="1" applyFill="1" applyBorder="1" applyAlignment="1"/>
    <xf numFmtId="0" fontId="5" fillId="0" borderId="1" xfId="0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0" fillId="0" borderId="14" xfId="0" applyFill="1" applyBorder="1" applyAlignment="1"/>
    <xf numFmtId="2" fontId="3" fillId="0" borderId="15" xfId="0" applyNumberFormat="1" applyFont="1" applyBorder="1"/>
    <xf numFmtId="0" fontId="3" fillId="0" borderId="1" xfId="0" applyFont="1" applyBorder="1"/>
    <xf numFmtId="0" fontId="3" fillId="0" borderId="2" xfId="0" applyFont="1" applyBorder="1"/>
    <xf numFmtId="2" fontId="3" fillId="0" borderId="16" xfId="0" applyNumberFormat="1" applyFont="1" applyBorder="1"/>
    <xf numFmtId="2" fontId="4" fillId="0" borderId="17" xfId="0" applyNumberFormat="1" applyFont="1" applyBorder="1"/>
    <xf numFmtId="2" fontId="3" fillId="0" borderId="18" xfId="0" applyNumberFormat="1" applyFont="1" applyBorder="1"/>
    <xf numFmtId="0" fontId="3" fillId="0" borderId="19" xfId="0" applyFont="1" applyBorder="1"/>
    <xf numFmtId="0" fontId="3" fillId="0" borderId="13" xfId="0" applyFont="1" applyBorder="1"/>
    <xf numFmtId="2" fontId="3" fillId="0" borderId="20" xfId="0" applyNumberFormat="1" applyFont="1" applyBorder="1"/>
    <xf numFmtId="0" fontId="5" fillId="0" borderId="2" xfId="0" applyFont="1" applyBorder="1"/>
    <xf numFmtId="0" fontId="5" fillId="0" borderId="13" xfId="0" applyFont="1" applyBorder="1"/>
    <xf numFmtId="172" fontId="4" fillId="0" borderId="2" xfId="0" applyNumberFormat="1" applyFont="1" applyBorder="1"/>
    <xf numFmtId="2" fontId="4" fillId="0" borderId="20" xfId="0" applyNumberFormat="1" applyFont="1" applyBorder="1"/>
    <xf numFmtId="2" fontId="4" fillId="0" borderId="16" xfId="0" applyNumberFormat="1" applyFont="1" applyBorder="1"/>
    <xf numFmtId="0" fontId="5" fillId="0" borderId="21" xfId="0" applyFont="1" applyBorder="1"/>
    <xf numFmtId="0" fontId="7" fillId="0" borderId="19" xfId="0" applyFont="1" applyBorder="1"/>
    <xf numFmtId="2" fontId="3" fillId="0" borderId="22" xfId="0" applyNumberFormat="1" applyFont="1" applyBorder="1"/>
    <xf numFmtId="0" fontId="5" fillId="0" borderId="16" xfId="0" applyFont="1" applyBorder="1"/>
    <xf numFmtId="0" fontId="5" fillId="0" borderId="0" xfId="0" applyFont="1" applyBorder="1"/>
    <xf numFmtId="2" fontId="4" fillId="0" borderId="0" xfId="0" applyNumberFormat="1" applyFont="1" applyBorder="1"/>
    <xf numFmtId="0" fontId="4" fillId="0" borderId="5" xfId="0" applyFont="1" applyBorder="1"/>
    <xf numFmtId="0" fontId="4" fillId="0" borderId="23" xfId="0" applyFont="1" applyBorder="1"/>
    <xf numFmtId="2" fontId="4" fillId="0" borderId="2" xfId="0" applyNumberFormat="1" applyFont="1" applyBorder="1"/>
    <xf numFmtId="0" fontId="6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2" fillId="0" borderId="0" xfId="0" applyFont="1"/>
    <xf numFmtId="0" fontId="3" fillId="0" borderId="0" xfId="0" applyFont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172" fontId="4" fillId="0" borderId="0" xfId="0" applyNumberFormat="1" applyFont="1" applyBorder="1"/>
    <xf numFmtId="2" fontId="3" fillId="0" borderId="0" xfId="0" applyNumberFormat="1" applyFont="1" applyBorder="1"/>
    <xf numFmtId="10" fontId="10" fillId="0" borderId="0" xfId="1" applyNumberFormat="1" applyFont="1"/>
    <xf numFmtId="2" fontId="3" fillId="0" borderId="27" xfId="0" applyNumberFormat="1" applyFont="1" applyBorder="1"/>
    <xf numFmtId="172" fontId="4" fillId="0" borderId="27" xfId="0" applyNumberFormat="1" applyFont="1" applyBorder="1"/>
    <xf numFmtId="2" fontId="4" fillId="0" borderId="27" xfId="0" applyNumberFormat="1" applyFont="1" applyBorder="1"/>
    <xf numFmtId="0" fontId="11" fillId="0" borderId="28" xfId="0" applyFont="1" applyBorder="1" applyAlignment="1">
      <alignment horizontal="center" vertical="center"/>
    </xf>
    <xf numFmtId="0" fontId="4" fillId="0" borderId="27" xfId="0" applyFont="1" applyBorder="1"/>
    <xf numFmtId="0" fontId="13" fillId="0" borderId="19" xfId="0" applyFont="1" applyFill="1" applyBorder="1" applyAlignment="1"/>
    <xf numFmtId="172" fontId="14" fillId="0" borderId="14" xfId="0" applyNumberFormat="1" applyFont="1" applyFill="1" applyBorder="1" applyAlignment="1"/>
    <xf numFmtId="2" fontId="3" fillId="0" borderId="29" xfId="0" applyNumberFormat="1" applyFont="1" applyBorder="1"/>
    <xf numFmtId="2" fontId="3" fillId="0" borderId="30" xfId="0" applyNumberFormat="1" applyFont="1" applyBorder="1"/>
    <xf numFmtId="2" fontId="3" fillId="0" borderId="31" xfId="0" applyNumberFormat="1" applyFont="1" applyBorder="1"/>
    <xf numFmtId="2" fontId="3" fillId="0" borderId="32" xfId="0" applyNumberFormat="1" applyFont="1" applyBorder="1"/>
    <xf numFmtId="2" fontId="3" fillId="0" borderId="33" xfId="0" applyNumberFormat="1" applyFont="1" applyBorder="1"/>
    <xf numFmtId="172" fontId="4" fillId="0" borderId="13" xfId="0" applyNumberFormat="1" applyFont="1" applyBorder="1"/>
    <xf numFmtId="2" fontId="4" fillId="0" borderId="34" xfId="0" applyNumberFormat="1" applyFont="1" applyBorder="1"/>
    <xf numFmtId="0" fontId="5" fillId="0" borderId="34" xfId="0" applyFont="1" applyBorder="1"/>
    <xf numFmtId="172" fontId="4" fillId="0" borderId="33" xfId="0" applyNumberFormat="1" applyFont="1" applyBorder="1"/>
    <xf numFmtId="2" fontId="4" fillId="0" borderId="35" xfId="0" applyNumberFormat="1" applyFont="1" applyBorder="1"/>
    <xf numFmtId="0" fontId="4" fillId="0" borderId="27" xfId="0" applyFont="1" applyBorder="1" applyAlignment="1">
      <alignment wrapText="1"/>
    </xf>
    <xf numFmtId="2" fontId="3" fillId="0" borderId="36" xfId="0" applyNumberFormat="1" applyFont="1" applyBorder="1"/>
    <xf numFmtId="2" fontId="4" fillId="0" borderId="37" xfId="0" applyNumberFormat="1" applyFont="1" applyBorder="1"/>
    <xf numFmtId="0" fontId="5" fillId="0" borderId="38" xfId="0" applyFont="1" applyBorder="1"/>
    <xf numFmtId="172" fontId="4" fillId="0" borderId="39" xfId="0" applyNumberFormat="1" applyFont="1" applyBorder="1"/>
    <xf numFmtId="2" fontId="4" fillId="0" borderId="39" xfId="0" applyNumberFormat="1" applyFont="1" applyBorder="1"/>
    <xf numFmtId="0" fontId="5" fillId="0" borderId="40" xfId="0" applyFont="1" applyBorder="1"/>
    <xf numFmtId="0" fontId="12" fillId="0" borderId="28" xfId="0" applyFont="1" applyBorder="1" applyAlignment="1">
      <alignment wrapText="1"/>
    </xf>
    <xf numFmtId="172" fontId="13" fillId="0" borderId="28" xfId="0" applyNumberFormat="1" applyFont="1" applyBorder="1"/>
    <xf numFmtId="2" fontId="13" fillId="0" borderId="28" xfId="0" applyNumberFormat="1" applyFont="1" applyBorder="1"/>
    <xf numFmtId="172" fontId="3" fillId="0" borderId="27" xfId="0" applyNumberFormat="1" applyFont="1" applyBorder="1"/>
    <xf numFmtId="0" fontId="3" fillId="0" borderId="41" xfId="0" applyFont="1" applyBorder="1" applyAlignment="1">
      <alignment wrapText="1"/>
    </xf>
    <xf numFmtId="0" fontId="3" fillId="0" borderId="27" xfId="0" applyFont="1" applyBorder="1"/>
    <xf numFmtId="0" fontId="3" fillId="0" borderId="27" xfId="0" applyFont="1" applyBorder="1" applyAlignment="1">
      <alignment wrapText="1"/>
    </xf>
    <xf numFmtId="2" fontId="3" fillId="0" borderId="42" xfId="0" applyNumberFormat="1" applyFont="1" applyBorder="1"/>
    <xf numFmtId="0" fontId="4" fillId="0" borderId="34" xfId="0" applyFont="1" applyBorder="1"/>
    <xf numFmtId="0" fontId="15" fillId="0" borderId="0" xfId="0" applyFont="1"/>
    <xf numFmtId="2" fontId="4" fillId="0" borderId="23" xfId="0" applyNumberFormat="1" applyFont="1" applyBorder="1"/>
    <xf numFmtId="0" fontId="13" fillId="0" borderId="43" xfId="0" applyFont="1" applyBorder="1"/>
    <xf numFmtId="0" fontId="13" fillId="0" borderId="44" xfId="0" applyFont="1" applyBorder="1" applyAlignment="1">
      <alignment wrapText="1"/>
    </xf>
    <xf numFmtId="0" fontId="4" fillId="0" borderId="45" xfId="0" applyFont="1" applyBorder="1"/>
    <xf numFmtId="0" fontId="4" fillId="0" borderId="46" xfId="0" applyFont="1" applyBorder="1" applyAlignment="1">
      <alignment wrapText="1"/>
    </xf>
    <xf numFmtId="2" fontId="4" fillId="0" borderId="47" xfId="0" applyNumberFormat="1" applyFont="1" applyBorder="1"/>
    <xf numFmtId="2" fontId="4" fillId="0" borderId="48" xfId="0" applyNumberFormat="1" applyFont="1" applyBorder="1"/>
    <xf numFmtId="2" fontId="4" fillId="0" borderId="49" xfId="0" applyNumberFormat="1" applyFont="1" applyBorder="1"/>
    <xf numFmtId="0" fontId="4" fillId="0" borderId="23" xfId="0" applyFont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3" fillId="0" borderId="33" xfId="0" applyFont="1" applyBorder="1"/>
    <xf numFmtId="0" fontId="3" fillId="0" borderId="50" xfId="0" applyFont="1" applyBorder="1" applyAlignment="1">
      <alignment wrapText="1"/>
    </xf>
    <xf numFmtId="172" fontId="3" fillId="0" borderId="33" xfId="0" applyNumberFormat="1" applyFont="1" applyBorder="1"/>
    <xf numFmtId="49" fontId="3" fillId="0" borderId="33" xfId="0" applyNumberFormat="1" applyFont="1" applyBorder="1"/>
    <xf numFmtId="0" fontId="11" fillId="0" borderId="27" xfId="0" applyFont="1" applyBorder="1" applyAlignment="1">
      <alignment horizontal="center" vertical="center"/>
    </xf>
    <xf numFmtId="0" fontId="12" fillId="0" borderId="27" xfId="0" applyFont="1" applyBorder="1" applyAlignment="1">
      <alignment wrapText="1"/>
    </xf>
    <xf numFmtId="172" fontId="13" fillId="0" borderId="27" xfId="0" applyNumberFormat="1" applyFont="1" applyBorder="1"/>
    <xf numFmtId="2" fontId="13" fillId="0" borderId="27" xfId="0" applyNumberFormat="1" applyFont="1" applyBorder="1"/>
    <xf numFmtId="2" fontId="3" fillId="0" borderId="21" xfId="0" applyNumberFormat="1" applyFont="1" applyBorder="1"/>
    <xf numFmtId="2" fontId="3" fillId="0" borderId="51" xfId="0" applyNumberFormat="1" applyFont="1" applyBorder="1"/>
    <xf numFmtId="0" fontId="4" fillId="0" borderId="35" xfId="0" applyFont="1" applyBorder="1"/>
    <xf numFmtId="2" fontId="13" fillId="0" borderId="18" xfId="0" applyNumberFormat="1" applyFont="1" applyBorder="1"/>
    <xf numFmtId="2" fontId="3" fillId="0" borderId="52" xfId="0" applyNumberFormat="1" applyFont="1" applyBorder="1"/>
    <xf numFmtId="0" fontId="4" fillId="0" borderId="53" xfId="0" applyFont="1" applyBorder="1"/>
    <xf numFmtId="0" fontId="0" fillId="0" borderId="54" xfId="0" applyBorder="1" applyAlignment="1"/>
    <xf numFmtId="2" fontId="4" fillId="0" borderId="55" xfId="0" applyNumberFormat="1" applyFont="1" applyBorder="1"/>
    <xf numFmtId="2" fontId="4" fillId="0" borderId="53" xfId="0" applyNumberFormat="1" applyFont="1" applyBorder="1"/>
    <xf numFmtId="0" fontId="0" fillId="0" borderId="56" xfId="0" applyBorder="1" applyAlignment="1"/>
    <xf numFmtId="2" fontId="3" fillId="0" borderId="57" xfId="0" applyNumberFormat="1" applyFont="1" applyBorder="1"/>
    <xf numFmtId="2" fontId="13" fillId="0" borderId="3" xfId="0" applyNumberFormat="1" applyFont="1" applyBorder="1"/>
    <xf numFmtId="2" fontId="13" fillId="0" borderId="20" xfId="0" applyNumberFormat="1" applyFont="1" applyBorder="1"/>
    <xf numFmtId="2" fontId="13" fillId="0" borderId="23" xfId="0" applyNumberFormat="1" applyFont="1" applyBorder="1"/>
    <xf numFmtId="0" fontId="13" fillId="0" borderId="20" xfId="0" applyFont="1" applyBorder="1"/>
    <xf numFmtId="0" fontId="13" fillId="0" borderId="23" xfId="0" applyFont="1" applyBorder="1"/>
    <xf numFmtId="2" fontId="13" fillId="0" borderId="2" xfId="0" applyNumberFormat="1" applyFont="1" applyBorder="1"/>
    <xf numFmtId="2" fontId="13" fillId="0" borderId="44" xfId="0" applyNumberFormat="1" applyFont="1" applyBorder="1"/>
    <xf numFmtId="2" fontId="13" fillId="0" borderId="58" xfId="0" applyNumberFormat="1" applyFont="1" applyBorder="1"/>
    <xf numFmtId="2" fontId="13" fillId="0" borderId="59" xfId="0" applyNumberFormat="1" applyFont="1" applyBorder="1"/>
    <xf numFmtId="2" fontId="13" fillId="0" borderId="60" xfId="0" applyNumberFormat="1" applyFont="1" applyBorder="1"/>
    <xf numFmtId="2" fontId="13" fillId="0" borderId="61" xfId="0" applyNumberFormat="1" applyFont="1" applyBorder="1"/>
    <xf numFmtId="2" fontId="3" fillId="0" borderId="62" xfId="0" applyNumberFormat="1" applyFont="1" applyBorder="1"/>
    <xf numFmtId="2" fontId="13" fillId="0" borderId="52" xfId="0" applyNumberFormat="1" applyFont="1" applyBorder="1"/>
    <xf numFmtId="2" fontId="13" fillId="0" borderId="63" xfId="0" applyNumberFormat="1" applyFont="1" applyBorder="1"/>
    <xf numFmtId="2" fontId="13" fillId="0" borderId="64" xfId="0" applyNumberFormat="1" applyFont="1" applyBorder="1"/>
    <xf numFmtId="2" fontId="13" fillId="0" borderId="42" xfId="0" applyNumberFormat="1" applyFont="1" applyBorder="1"/>
    <xf numFmtId="2" fontId="13" fillId="0" borderId="65" xfId="0" applyNumberFormat="1" applyFont="1" applyBorder="1"/>
    <xf numFmtId="2" fontId="13" fillId="0" borderId="66" xfId="0" applyNumberFormat="1" applyFont="1" applyBorder="1"/>
    <xf numFmtId="2" fontId="13" fillId="0" borderId="67" xfId="0" applyNumberFormat="1" applyFont="1" applyBorder="1"/>
    <xf numFmtId="2" fontId="13" fillId="0" borderId="68" xfId="0" applyNumberFormat="1" applyFont="1" applyBorder="1"/>
    <xf numFmtId="0" fontId="3" fillId="0" borderId="5" xfId="0" applyFont="1" applyBorder="1"/>
    <xf numFmtId="0" fontId="3" fillId="0" borderId="23" xfId="0" applyFont="1" applyBorder="1"/>
    <xf numFmtId="2" fontId="3" fillId="0" borderId="2" xfId="0" applyNumberFormat="1" applyFont="1" applyBorder="1"/>
    <xf numFmtId="172" fontId="3" fillId="0" borderId="2" xfId="0" applyNumberFormat="1" applyFont="1" applyBorder="1"/>
    <xf numFmtId="0" fontId="3" fillId="0" borderId="39" xfId="0" applyFont="1" applyBorder="1"/>
    <xf numFmtId="0" fontId="3" fillId="0" borderId="39" xfId="0" applyFont="1" applyBorder="1" applyAlignment="1">
      <alignment wrapText="1"/>
    </xf>
    <xf numFmtId="172" fontId="3" fillId="0" borderId="39" xfId="0" applyNumberFormat="1" applyFont="1" applyBorder="1"/>
    <xf numFmtId="0" fontId="3" fillId="0" borderId="0" xfId="0" applyFont="1" applyBorder="1" applyAlignment="1">
      <alignment wrapText="1"/>
    </xf>
    <xf numFmtId="0" fontId="7" fillId="0" borderId="27" xfId="0" applyFont="1" applyBorder="1"/>
    <xf numFmtId="172" fontId="4" fillId="0" borderId="20" xfId="0" applyNumberFormat="1" applyFont="1" applyBorder="1"/>
    <xf numFmtId="172" fontId="3" fillId="0" borderId="3" xfId="0" applyNumberFormat="1" applyFont="1" applyBorder="1"/>
    <xf numFmtId="0" fontId="5" fillId="0" borderId="27" xfId="0" applyFont="1" applyBorder="1"/>
    <xf numFmtId="2" fontId="4" fillId="0" borderId="69" xfId="0" applyNumberFormat="1" applyFont="1" applyBorder="1"/>
    <xf numFmtId="0" fontId="3" fillId="0" borderId="55" xfId="0" applyFont="1" applyBorder="1"/>
    <xf numFmtId="2" fontId="13" fillId="0" borderId="32" xfId="0" applyNumberFormat="1" applyFont="1" applyBorder="1"/>
    <xf numFmtId="0" fontId="17" fillId="0" borderId="27" xfId="0" applyFont="1" applyBorder="1"/>
    <xf numFmtId="172" fontId="4" fillId="0" borderId="16" xfId="0" applyNumberFormat="1" applyFont="1" applyBorder="1"/>
    <xf numFmtId="2" fontId="3" fillId="0" borderId="70" xfId="0" applyNumberFormat="1" applyFont="1" applyBorder="1"/>
    <xf numFmtId="0" fontId="5" fillId="0" borderId="71" xfId="0" applyFont="1" applyBorder="1"/>
    <xf numFmtId="2" fontId="4" fillId="0" borderId="72" xfId="0" applyNumberFormat="1" applyFont="1" applyBorder="1"/>
    <xf numFmtId="0" fontId="16" fillId="0" borderId="27" xfId="0" applyFont="1" applyBorder="1"/>
    <xf numFmtId="0" fontId="5" fillId="0" borderId="27" xfId="0" applyFont="1" applyBorder="1" applyAlignment="1"/>
    <xf numFmtId="172" fontId="4" fillId="0" borderId="71" xfId="0" applyNumberFormat="1" applyFont="1" applyBorder="1"/>
    <xf numFmtId="2" fontId="4" fillId="0" borderId="71" xfId="0" applyNumberFormat="1" applyFont="1" applyBorder="1"/>
    <xf numFmtId="0" fontId="5" fillId="0" borderId="5" xfId="0" applyFont="1" applyBorder="1"/>
    <xf numFmtId="0" fontId="5" fillId="0" borderId="23" xfId="0" applyFont="1" applyBorder="1"/>
    <xf numFmtId="0" fontId="7" fillId="0" borderId="27" xfId="0" applyFont="1" applyBorder="1" applyAlignment="1">
      <alignment wrapText="1"/>
    </xf>
    <xf numFmtId="0" fontId="3" fillId="0" borderId="16" xfId="0" applyFont="1" applyBorder="1"/>
    <xf numFmtId="49" fontId="4" fillId="0" borderId="27" xfId="0" applyNumberFormat="1" applyFont="1" applyBorder="1" applyAlignment="1">
      <alignment horizontal="right"/>
    </xf>
    <xf numFmtId="2" fontId="3" fillId="0" borderId="5" xfId="0" applyNumberFormat="1" applyFont="1" applyBorder="1"/>
    <xf numFmtId="0" fontId="16" fillId="0" borderId="27" xfId="0" applyFont="1" applyBorder="1" applyAlignment="1">
      <alignment wrapText="1"/>
    </xf>
    <xf numFmtId="2" fontId="4" fillId="0" borderId="27" xfId="0" applyNumberFormat="1" applyFont="1" applyBorder="1" applyAlignment="1">
      <alignment wrapText="1"/>
    </xf>
    <xf numFmtId="0" fontId="13" fillId="0" borderId="73" xfId="0" applyFont="1" applyBorder="1"/>
    <xf numFmtId="0" fontId="13" fillId="0" borderId="27" xfId="0" applyFont="1" applyBorder="1"/>
    <xf numFmtId="2" fontId="13" fillId="0" borderId="74" xfId="0" applyNumberFormat="1" applyFont="1" applyBorder="1"/>
    <xf numFmtId="0" fontId="4" fillId="0" borderId="71" xfId="0" applyFont="1" applyBorder="1"/>
    <xf numFmtId="0" fontId="4" fillId="0" borderId="75" xfId="0" applyFont="1" applyBorder="1"/>
    <xf numFmtId="0" fontId="4" fillId="0" borderId="76" xfId="0" applyFont="1" applyBorder="1" applyAlignment="1">
      <alignment wrapText="1"/>
    </xf>
    <xf numFmtId="0" fontId="11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wrapText="1"/>
    </xf>
    <xf numFmtId="172" fontId="13" fillId="0" borderId="16" xfId="0" applyNumberFormat="1" applyFont="1" applyBorder="1"/>
    <xf numFmtId="2" fontId="3" fillId="0" borderId="23" xfId="0" applyNumberFormat="1" applyFont="1" applyBorder="1"/>
    <xf numFmtId="0" fontId="11" fillId="0" borderId="27" xfId="0" applyNumberFormat="1" applyFont="1" applyBorder="1" applyAlignment="1">
      <alignment horizontal="center" vertical="center"/>
    </xf>
    <xf numFmtId="3" fontId="4" fillId="0" borderId="27" xfId="0" applyNumberFormat="1" applyFont="1" applyBorder="1"/>
    <xf numFmtId="0" fontId="0" fillId="0" borderId="0" xfId="0" applyAlignment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center"/>
    </xf>
    <xf numFmtId="0" fontId="3" fillId="0" borderId="77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2" fontId="3" fillId="0" borderId="71" xfId="0" applyNumberFormat="1" applyFont="1" applyBorder="1" applyAlignment="1"/>
    <xf numFmtId="0" fontId="0" fillId="0" borderId="71" xfId="0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6"/>
  <sheetViews>
    <sheetView tabSelected="1" topLeftCell="A2" zoomScaleNormal="100" zoomScaleSheetLayoutView="100" workbookViewId="0">
      <selection activeCell="X19" sqref="X19"/>
    </sheetView>
  </sheetViews>
  <sheetFormatPr defaultColWidth="8.42578125" defaultRowHeight="12.75" x14ac:dyDescent="0.2"/>
  <cols>
    <col min="1" max="1" width="20.140625" customWidth="1"/>
    <col min="2" max="2" width="20.85546875" customWidth="1"/>
    <col min="3" max="3" width="10.7109375" customWidth="1"/>
    <col min="4" max="4" width="9.5703125" customWidth="1"/>
    <col min="5" max="5" width="9.42578125" customWidth="1"/>
    <col min="6" max="6" width="8.5703125" customWidth="1"/>
    <col min="7" max="7" width="9.7109375" customWidth="1"/>
  </cols>
  <sheetData>
    <row r="1" spans="1:7" x14ac:dyDescent="0.2">
      <c r="E1" s="192" t="s">
        <v>89</v>
      </c>
      <c r="F1" s="192"/>
      <c r="G1" s="192"/>
    </row>
    <row r="2" spans="1:7" x14ac:dyDescent="0.2">
      <c r="E2" s="192" t="s">
        <v>86</v>
      </c>
      <c r="F2" s="192"/>
      <c r="G2" s="192"/>
    </row>
    <row r="3" spans="1:7" x14ac:dyDescent="0.2">
      <c r="E3" s="192" t="s">
        <v>103</v>
      </c>
      <c r="F3" s="192"/>
      <c r="G3" s="192"/>
    </row>
    <row r="4" spans="1:7" x14ac:dyDescent="0.2">
      <c r="A4" s="196" t="s">
        <v>0</v>
      </c>
      <c r="B4" s="196"/>
      <c r="C4" s="196"/>
      <c r="D4" s="196"/>
      <c r="E4" s="196"/>
      <c r="F4" s="196"/>
      <c r="G4" s="196"/>
    </row>
    <row r="5" spans="1:7" ht="13.5" thickBot="1" x14ac:dyDescent="0.25">
      <c r="A5" s="196" t="s">
        <v>112</v>
      </c>
      <c r="B5" s="196"/>
      <c r="C5" s="196"/>
      <c r="D5" s="196"/>
      <c r="E5" s="196"/>
      <c r="F5" s="196"/>
      <c r="G5" s="196"/>
    </row>
    <row r="6" spans="1:7" ht="13.5" thickBot="1" x14ac:dyDescent="0.25">
      <c r="A6" s="1" t="s">
        <v>1</v>
      </c>
      <c r="B6" s="2" t="s">
        <v>2</v>
      </c>
      <c r="C6" s="197" t="s">
        <v>3</v>
      </c>
      <c r="D6" s="197"/>
      <c r="E6" s="197"/>
      <c r="F6" s="197"/>
      <c r="G6" s="197"/>
    </row>
    <row r="7" spans="1:7" ht="33.75" x14ac:dyDescent="0.2">
      <c r="A7" s="3" t="s">
        <v>4</v>
      </c>
      <c r="B7" s="4" t="s">
        <v>5</v>
      </c>
      <c r="C7" s="5" t="s">
        <v>6</v>
      </c>
      <c r="D7" s="198" t="s">
        <v>101</v>
      </c>
      <c r="E7" s="198"/>
      <c r="F7" s="6" t="s">
        <v>7</v>
      </c>
      <c r="G7" s="6" t="s">
        <v>7</v>
      </c>
    </row>
    <row r="8" spans="1:7" ht="33.75" x14ac:dyDescent="0.2">
      <c r="A8" s="3" t="s">
        <v>8</v>
      </c>
      <c r="B8" s="4"/>
      <c r="C8" s="5" t="s">
        <v>9</v>
      </c>
      <c r="D8" s="7" t="s">
        <v>10</v>
      </c>
      <c r="E8" s="8" t="s">
        <v>11</v>
      </c>
      <c r="F8" s="9" t="s">
        <v>12</v>
      </c>
      <c r="G8" s="9" t="s">
        <v>13</v>
      </c>
    </row>
    <row r="9" spans="1:7" ht="23.25" thickBot="1" x14ac:dyDescent="0.25">
      <c r="A9" s="10"/>
      <c r="B9" s="11"/>
      <c r="C9" s="12" t="s">
        <v>59</v>
      </c>
      <c r="D9" s="7" t="s">
        <v>99</v>
      </c>
      <c r="E9" s="18" t="s">
        <v>113</v>
      </c>
      <c r="F9" s="13" t="s">
        <v>14</v>
      </c>
      <c r="G9" s="13" t="s">
        <v>100</v>
      </c>
    </row>
    <row r="10" spans="1:7" ht="13.5" thickBot="1" x14ac:dyDescent="0.25">
      <c r="A10" s="14"/>
      <c r="B10" s="15"/>
      <c r="C10" s="16" t="s">
        <v>98</v>
      </c>
      <c r="D10" s="17"/>
      <c r="E10" s="18"/>
      <c r="F10" s="19"/>
      <c r="G10" s="20"/>
    </row>
    <row r="11" spans="1:7" ht="13.5" thickBot="1" x14ac:dyDescent="0.25">
      <c r="A11" s="21">
        <v>1</v>
      </c>
      <c r="B11" s="22">
        <v>2</v>
      </c>
      <c r="C11" s="23">
        <v>3</v>
      </c>
      <c r="D11" s="24">
        <v>4</v>
      </c>
      <c r="E11" s="25">
        <v>5</v>
      </c>
      <c r="F11" s="26">
        <v>6</v>
      </c>
      <c r="G11" s="26">
        <v>7</v>
      </c>
    </row>
    <row r="12" spans="1:7" ht="13.5" thickBot="1" x14ac:dyDescent="0.25">
      <c r="A12" s="69" t="s">
        <v>15</v>
      </c>
      <c r="B12" s="27"/>
      <c r="C12" s="70">
        <f>C13+C71</f>
        <v>38178</v>
      </c>
      <c r="D12" s="70">
        <f>D13+D71</f>
        <v>53826</v>
      </c>
      <c r="E12" s="70">
        <f>E13+E71</f>
        <v>36141.599999999999</v>
      </c>
      <c r="F12" s="72">
        <f>E12/C12%</f>
        <v>94.666038032374672</v>
      </c>
      <c r="G12" s="28">
        <f>E12/D12%</f>
        <v>67.14524579199643</v>
      </c>
    </row>
    <row r="13" spans="1:7" ht="13.5" thickBot="1" x14ac:dyDescent="0.25">
      <c r="A13" s="29" t="s">
        <v>16</v>
      </c>
      <c r="B13" s="30" t="s">
        <v>17</v>
      </c>
      <c r="C13" s="31">
        <f>C15+C41</f>
        <v>34809.5</v>
      </c>
      <c r="D13" s="31">
        <f>D15+D41</f>
        <v>39603.799999999996</v>
      </c>
      <c r="E13" s="31">
        <f>E15+E41</f>
        <v>23511.8</v>
      </c>
      <c r="F13" s="75">
        <f>E13/C13%</f>
        <v>67.544204886597043</v>
      </c>
      <c r="G13" s="71">
        <f>E13/D13%</f>
        <v>59.36753543851853</v>
      </c>
    </row>
    <row r="14" spans="1:7" ht="13.5" thickBot="1" x14ac:dyDescent="0.25">
      <c r="A14" s="93"/>
      <c r="B14" s="93" t="s">
        <v>18</v>
      </c>
      <c r="C14" s="65"/>
      <c r="D14" s="66"/>
      <c r="E14" s="66"/>
      <c r="F14" s="165"/>
      <c r="G14" s="74"/>
    </row>
    <row r="15" spans="1:7" ht="13.5" thickBot="1" x14ac:dyDescent="0.25">
      <c r="A15" s="93" t="s">
        <v>19</v>
      </c>
      <c r="B15" s="93" t="s">
        <v>20</v>
      </c>
      <c r="C15" s="64">
        <f>C17+C25+C29+C21</f>
        <v>32883.4</v>
      </c>
      <c r="D15" s="64">
        <f>D17+D25+D29+D21</f>
        <v>37677.699999999997</v>
      </c>
      <c r="E15" s="64">
        <f>E17+E25+E29+E21</f>
        <v>22458.3</v>
      </c>
      <c r="F15" s="71">
        <f>E15/C15%</f>
        <v>68.296769798743441</v>
      </c>
      <c r="G15" s="33">
        <f>E15/D15%</f>
        <v>59.606345397940956</v>
      </c>
    </row>
    <row r="16" spans="1:7" ht="13.5" thickBot="1" x14ac:dyDescent="0.25">
      <c r="A16" s="30"/>
      <c r="B16" s="35"/>
      <c r="C16" s="39"/>
      <c r="D16" s="40"/>
      <c r="E16" s="41"/>
      <c r="F16" s="33"/>
      <c r="G16" s="33"/>
    </row>
    <row r="17" spans="1:7" ht="13.5" thickBot="1" x14ac:dyDescent="0.25">
      <c r="A17" s="93" t="s">
        <v>21</v>
      </c>
      <c r="B17" s="93" t="s">
        <v>22</v>
      </c>
      <c r="C17" s="64">
        <f>C19</f>
        <v>17749.5</v>
      </c>
      <c r="D17" s="64">
        <f>D19</f>
        <v>20681.900000000001</v>
      </c>
      <c r="E17" s="64">
        <f>E19</f>
        <v>13118.9</v>
      </c>
      <c r="F17" s="74">
        <f>E17/C17%</f>
        <v>73.911377785289716</v>
      </c>
      <c r="G17" s="33">
        <f>E17/D17%</f>
        <v>63.431793017082562</v>
      </c>
    </row>
    <row r="18" spans="1:7" ht="13.5" thickBot="1" x14ac:dyDescent="0.25">
      <c r="A18" s="30"/>
      <c r="B18" s="35"/>
      <c r="C18" s="39"/>
      <c r="D18" s="40"/>
      <c r="E18" s="164"/>
      <c r="F18" s="33"/>
      <c r="G18" s="33"/>
    </row>
    <row r="19" spans="1:7" ht="13.5" thickBot="1" x14ac:dyDescent="0.25">
      <c r="A19" s="68" t="s">
        <v>53</v>
      </c>
      <c r="B19" s="159" t="s">
        <v>74</v>
      </c>
      <c r="C19" s="65">
        <v>17749.5</v>
      </c>
      <c r="D19" s="66">
        <v>20681.900000000001</v>
      </c>
      <c r="E19" s="66">
        <v>13118.9</v>
      </c>
      <c r="F19" s="74">
        <f>E19/C19%</f>
        <v>73.911377785289716</v>
      </c>
      <c r="G19" s="33">
        <f>E19/D19%</f>
        <v>63.431793017082562</v>
      </c>
    </row>
    <row r="20" spans="1:7" ht="13.5" thickBot="1" x14ac:dyDescent="0.25">
      <c r="A20" s="78"/>
      <c r="B20" s="46"/>
      <c r="C20" s="39"/>
      <c r="D20" s="40"/>
      <c r="E20" s="41"/>
      <c r="F20" s="33"/>
      <c r="G20" s="33"/>
    </row>
    <row r="21" spans="1:7" ht="13.5" thickBot="1" x14ac:dyDescent="0.25">
      <c r="A21" s="161" t="s">
        <v>73</v>
      </c>
      <c r="B21" s="163" t="s">
        <v>75</v>
      </c>
      <c r="C21" s="115">
        <f>C23</f>
        <v>4711.8</v>
      </c>
      <c r="D21" s="115">
        <f>D23</f>
        <v>5203.7</v>
      </c>
      <c r="E21" s="115">
        <f>E23</f>
        <v>3433.6</v>
      </c>
      <c r="F21" s="162">
        <f>E21/C21%</f>
        <v>72.872363003523063</v>
      </c>
      <c r="G21" s="120">
        <f>E21/D21%</f>
        <v>65.983819205565268</v>
      </c>
    </row>
    <row r="22" spans="1:7" ht="13.5" thickBot="1" x14ac:dyDescent="0.25">
      <c r="A22" s="166"/>
      <c r="B22" s="46"/>
      <c r="C22" s="39"/>
      <c r="D22" s="40"/>
      <c r="E22" s="167"/>
      <c r="F22" s="118"/>
      <c r="G22" s="33"/>
    </row>
    <row r="23" spans="1:7" ht="13.5" thickBot="1" x14ac:dyDescent="0.25">
      <c r="A23" s="168" t="s">
        <v>76</v>
      </c>
      <c r="B23" s="169" t="s">
        <v>77</v>
      </c>
      <c r="C23" s="65">
        <v>4711.8</v>
      </c>
      <c r="D23" s="66">
        <v>5203.7</v>
      </c>
      <c r="E23" s="66">
        <v>3433.6</v>
      </c>
      <c r="F23" s="74">
        <f>E23/C23%</f>
        <v>72.872363003523063</v>
      </c>
      <c r="G23" s="33">
        <f>E23/D23%</f>
        <v>65.983819205565268</v>
      </c>
    </row>
    <row r="24" spans="1:7" ht="13.5" thickBot="1" x14ac:dyDescent="0.25">
      <c r="A24" s="37"/>
      <c r="B24" s="38"/>
      <c r="C24" s="39"/>
      <c r="D24" s="40"/>
      <c r="E24" s="40"/>
      <c r="F24" s="28"/>
      <c r="G24" s="33"/>
    </row>
    <row r="25" spans="1:7" ht="13.5" thickBot="1" x14ac:dyDescent="0.25">
      <c r="A25" s="34" t="s">
        <v>23</v>
      </c>
      <c r="B25" s="93" t="s">
        <v>24</v>
      </c>
      <c r="C25" s="64">
        <f>C27</f>
        <v>1940.1</v>
      </c>
      <c r="D25" s="64">
        <f>D27</f>
        <v>1940.1</v>
      </c>
      <c r="E25" s="64">
        <f>E27</f>
        <v>1705.5</v>
      </c>
      <c r="F25" s="74">
        <f>E25/C25%</f>
        <v>87.907839802072061</v>
      </c>
      <c r="G25" s="33">
        <f>E25/D25%</f>
        <v>87.907839802072061</v>
      </c>
    </row>
    <row r="26" spans="1:7" ht="13.5" thickBot="1" x14ac:dyDescent="0.25">
      <c r="A26" s="30"/>
      <c r="B26" s="35"/>
      <c r="C26" s="39"/>
      <c r="D26" s="40"/>
      <c r="E26" s="32"/>
      <c r="F26" s="33"/>
      <c r="G26" s="33"/>
    </row>
    <row r="27" spans="1:7" ht="13.5" thickBot="1" x14ac:dyDescent="0.25">
      <c r="A27" s="159" t="s">
        <v>25</v>
      </c>
      <c r="B27" s="159" t="s">
        <v>26</v>
      </c>
      <c r="C27" s="65">
        <v>1940.1</v>
      </c>
      <c r="D27" s="65">
        <v>1940.1</v>
      </c>
      <c r="E27" s="160">
        <v>1705.5</v>
      </c>
      <c r="F27" s="33">
        <f>E27/C27%</f>
        <v>87.907839802072061</v>
      </c>
      <c r="G27" s="33">
        <f>E27/D27%</f>
        <v>87.907839802072061</v>
      </c>
    </row>
    <row r="28" spans="1:7" ht="13.5" thickBot="1" x14ac:dyDescent="0.25">
      <c r="A28" s="42"/>
      <c r="B28" s="38" t="s">
        <v>27</v>
      </c>
      <c r="C28" s="39"/>
      <c r="D28" s="61"/>
      <c r="E28" s="66"/>
      <c r="F28" s="74"/>
      <c r="G28" s="33"/>
    </row>
    <row r="29" spans="1:7" ht="13.5" thickBot="1" x14ac:dyDescent="0.25">
      <c r="A29" s="43" t="s">
        <v>28</v>
      </c>
      <c r="B29" s="156" t="s">
        <v>29</v>
      </c>
      <c r="C29" s="91">
        <f>C31+C33+C35</f>
        <v>8482</v>
      </c>
      <c r="D29" s="91">
        <f>D31+D33+D35</f>
        <v>9852</v>
      </c>
      <c r="E29" s="158">
        <f>E31+E33+E35</f>
        <v>4200.3</v>
      </c>
      <c r="F29" s="33">
        <f>E29/C29%</f>
        <v>49.520160339542564</v>
      </c>
      <c r="G29" s="33">
        <f>E29/D29%</f>
        <v>42.633982947624851</v>
      </c>
    </row>
    <row r="30" spans="1:7" ht="13.5" thickBot="1" x14ac:dyDescent="0.25">
      <c r="A30" s="38"/>
      <c r="B30" s="38"/>
      <c r="C30" s="170"/>
      <c r="D30" s="61"/>
      <c r="E30" s="79"/>
      <c r="F30" s="74"/>
      <c r="G30" s="33"/>
    </row>
    <row r="31" spans="1:7" ht="13.5" thickBot="1" x14ac:dyDescent="0.25">
      <c r="A31" s="159" t="s">
        <v>54</v>
      </c>
      <c r="B31" s="159" t="s">
        <v>55</v>
      </c>
      <c r="C31" s="65">
        <v>0</v>
      </c>
      <c r="D31" s="65">
        <v>0</v>
      </c>
      <c r="E31" s="66">
        <v>0</v>
      </c>
      <c r="F31" s="74">
        <v>0</v>
      </c>
      <c r="G31" s="33">
        <v>0</v>
      </c>
    </row>
    <row r="32" spans="1:7" ht="13.5" thickBot="1" x14ac:dyDescent="0.25">
      <c r="A32" s="166"/>
      <c r="B32" s="166"/>
      <c r="C32" s="170"/>
      <c r="D32" s="170"/>
      <c r="E32" s="170"/>
      <c r="F32" s="74"/>
      <c r="G32" s="33"/>
    </row>
    <row r="33" spans="1:10" ht="13.5" thickBot="1" x14ac:dyDescent="0.25">
      <c r="A33" s="159" t="s">
        <v>30</v>
      </c>
      <c r="B33" s="159" t="s">
        <v>31</v>
      </c>
      <c r="C33" s="65">
        <v>1845</v>
      </c>
      <c r="D33" s="65">
        <v>2215</v>
      </c>
      <c r="E33" s="66">
        <v>401.2</v>
      </c>
      <c r="F33" s="74">
        <f>E33/C33%</f>
        <v>21.745257452574528</v>
      </c>
      <c r="G33" s="33">
        <f>E33/D33%</f>
        <v>18.112866817155759</v>
      </c>
    </row>
    <row r="34" spans="1:10" ht="13.5" thickBot="1" x14ac:dyDescent="0.25">
      <c r="A34" s="45"/>
      <c r="B34" s="46"/>
      <c r="C34" s="170"/>
      <c r="D34" s="47"/>
      <c r="E34" s="171"/>
      <c r="F34" s="74"/>
      <c r="G34" s="33"/>
      <c r="J34" s="63"/>
    </row>
    <row r="35" spans="1:10" ht="13.5" thickBot="1" x14ac:dyDescent="0.25">
      <c r="A35" s="159" t="s">
        <v>32</v>
      </c>
      <c r="B35" s="159" t="s">
        <v>33</v>
      </c>
      <c r="C35" s="65">
        <v>6637</v>
      </c>
      <c r="D35" s="65">
        <v>7637</v>
      </c>
      <c r="E35" s="66">
        <v>3799.1</v>
      </c>
      <c r="F35" s="74">
        <f>E35/C35%</f>
        <v>57.241223444327254</v>
      </c>
      <c r="G35" s="33">
        <f>E35/D35%</f>
        <v>49.745973549823226</v>
      </c>
    </row>
    <row r="36" spans="1:10" ht="13.5" thickBot="1" x14ac:dyDescent="0.25">
      <c r="A36" s="172"/>
      <c r="B36" s="173"/>
      <c r="C36" s="76"/>
      <c r="D36" s="171"/>
      <c r="E36" s="47"/>
      <c r="F36" s="33"/>
      <c r="G36" s="33"/>
    </row>
    <row r="37" spans="1:10" ht="22.5" thickBot="1" x14ac:dyDescent="0.25">
      <c r="A37" s="156" t="s">
        <v>34</v>
      </c>
      <c r="B37" s="174" t="s">
        <v>35</v>
      </c>
      <c r="C37" s="91">
        <v>0</v>
      </c>
      <c r="D37" s="64">
        <v>0</v>
      </c>
      <c r="E37" s="64">
        <v>0</v>
      </c>
      <c r="F37" s="74">
        <v>0</v>
      </c>
      <c r="G37" s="33">
        <v>0</v>
      </c>
    </row>
    <row r="38" spans="1:10" ht="22.5" thickBot="1" x14ac:dyDescent="0.25">
      <c r="A38" s="175"/>
      <c r="B38" s="108" t="s">
        <v>36</v>
      </c>
      <c r="C38" s="39"/>
      <c r="D38" s="40"/>
      <c r="E38" s="41"/>
      <c r="F38" s="33"/>
      <c r="G38" s="33"/>
    </row>
    <row r="39" spans="1:10" ht="13.5" thickBot="1" x14ac:dyDescent="0.25">
      <c r="A39" s="68" t="s">
        <v>37</v>
      </c>
      <c r="B39" s="68" t="s">
        <v>33</v>
      </c>
      <c r="C39" s="65">
        <v>0</v>
      </c>
      <c r="D39" s="65">
        <v>0</v>
      </c>
      <c r="E39" s="176" t="s">
        <v>67</v>
      </c>
      <c r="F39" s="74">
        <v>0</v>
      </c>
      <c r="G39" s="33">
        <v>0</v>
      </c>
    </row>
    <row r="40" spans="1:10" ht="13.5" thickBot="1" x14ac:dyDescent="0.25">
      <c r="A40" s="48"/>
      <c r="B40" s="49"/>
      <c r="C40" s="39"/>
      <c r="D40" s="157"/>
      <c r="E40" s="41"/>
      <c r="F40" s="33"/>
      <c r="G40" s="33"/>
    </row>
    <row r="41" spans="1:10" ht="13.5" thickBot="1" x14ac:dyDescent="0.25">
      <c r="A41" s="159"/>
      <c r="B41" s="156" t="s">
        <v>38</v>
      </c>
      <c r="C41" s="64">
        <f>C43+C57+C63+C70</f>
        <v>1926.1000000000001</v>
      </c>
      <c r="D41" s="64">
        <f>D43+D57+D63+D70</f>
        <v>1926.1000000000001</v>
      </c>
      <c r="E41" s="64">
        <f>E43+E57+E63+E70</f>
        <v>1053.5</v>
      </c>
      <c r="F41" s="74">
        <f>E41/C41%</f>
        <v>54.69601785992419</v>
      </c>
      <c r="G41" s="33">
        <f>E41/D41%</f>
        <v>54.69601785992419</v>
      </c>
    </row>
    <row r="42" spans="1:10" ht="13.5" thickBot="1" x14ac:dyDescent="0.25">
      <c r="A42" s="172"/>
      <c r="B42" s="173"/>
      <c r="C42" s="150"/>
      <c r="D42" s="36"/>
      <c r="E42" s="31"/>
      <c r="F42" s="33"/>
      <c r="G42" s="33"/>
    </row>
    <row r="43" spans="1:10" ht="13.5" thickBot="1" x14ac:dyDescent="0.25">
      <c r="A43" s="93" t="s">
        <v>39</v>
      </c>
      <c r="B43" s="93" t="s">
        <v>40</v>
      </c>
      <c r="C43" s="64">
        <f>C47+C51+C53+C49+C45</f>
        <v>1676.1000000000001</v>
      </c>
      <c r="D43" s="64">
        <f>D47+D51+D53+D49+D45</f>
        <v>1676.1000000000001</v>
      </c>
      <c r="E43" s="64">
        <f>E47+E51+E53+E49+E45</f>
        <v>997</v>
      </c>
      <c r="F43" s="74">
        <f>E43/C43%</f>
        <v>59.483324383986627</v>
      </c>
      <c r="G43" s="33">
        <f>E43/D43%</f>
        <v>59.483324383986627</v>
      </c>
    </row>
    <row r="44" spans="1:10" ht="13.5" thickBot="1" x14ac:dyDescent="0.25">
      <c r="A44" s="148"/>
      <c r="B44" s="149" t="s">
        <v>41</v>
      </c>
      <c r="C44" s="150"/>
      <c r="D44" s="36"/>
      <c r="E44" s="177"/>
      <c r="F44" s="33"/>
      <c r="G44" s="33"/>
    </row>
    <row r="45" spans="1:10" ht="34.5" thickBot="1" x14ac:dyDescent="0.25">
      <c r="A45" s="68" t="s">
        <v>83</v>
      </c>
      <c r="B45" s="178" t="s">
        <v>84</v>
      </c>
      <c r="C45" s="64">
        <v>0</v>
      </c>
      <c r="D45" s="64">
        <v>0</v>
      </c>
      <c r="E45" s="64">
        <v>0</v>
      </c>
      <c r="F45" s="74">
        <v>0</v>
      </c>
      <c r="G45" s="33">
        <v>0</v>
      </c>
    </row>
    <row r="46" spans="1:10" ht="13.5" thickBot="1" x14ac:dyDescent="0.25">
      <c r="A46" s="148"/>
      <c r="B46" s="149"/>
      <c r="C46" s="150"/>
      <c r="D46" s="36"/>
      <c r="E46" s="36"/>
      <c r="F46" s="33"/>
      <c r="G46" s="33"/>
    </row>
    <row r="47" spans="1:10" ht="13.5" thickBot="1" x14ac:dyDescent="0.25">
      <c r="A47" s="68" t="s">
        <v>64</v>
      </c>
      <c r="B47" s="68" t="s">
        <v>42</v>
      </c>
      <c r="C47" s="66">
        <v>0</v>
      </c>
      <c r="D47" s="66">
        <v>0</v>
      </c>
      <c r="E47" s="66">
        <v>0</v>
      </c>
      <c r="F47" s="74">
        <v>0</v>
      </c>
      <c r="G47" s="33">
        <v>0</v>
      </c>
    </row>
    <row r="48" spans="1:10" ht="13.5" thickBot="1" x14ac:dyDescent="0.25">
      <c r="A48" s="48"/>
      <c r="B48" s="49"/>
      <c r="C48" s="50"/>
      <c r="D48" s="40"/>
      <c r="E48" s="41"/>
      <c r="F48" s="33"/>
      <c r="G48" s="33"/>
    </row>
    <row r="49" spans="1:11" ht="34.5" thickBot="1" x14ac:dyDescent="0.25">
      <c r="A49" s="68" t="s">
        <v>70</v>
      </c>
      <c r="B49" s="81" t="s">
        <v>71</v>
      </c>
      <c r="C49" s="179">
        <v>1092.4000000000001</v>
      </c>
      <c r="D49" s="66">
        <v>1092.4000000000001</v>
      </c>
      <c r="E49" s="66">
        <v>839.5</v>
      </c>
      <c r="F49" s="74">
        <f>E49/C49%</f>
        <v>76.849139509337235</v>
      </c>
      <c r="G49" s="33">
        <f>E49/D49%</f>
        <v>76.849139509337235</v>
      </c>
    </row>
    <row r="50" spans="1:11" ht="13.5" thickBot="1" x14ac:dyDescent="0.25">
      <c r="A50" s="48"/>
      <c r="B50" s="106"/>
      <c r="C50" s="107"/>
      <c r="D50" s="40"/>
      <c r="E50" s="41"/>
      <c r="F50" s="33"/>
      <c r="G50" s="33"/>
    </row>
    <row r="51" spans="1:11" ht="13.5" thickBot="1" x14ac:dyDescent="0.25">
      <c r="A51" s="68" t="s">
        <v>43</v>
      </c>
      <c r="B51" s="68" t="s">
        <v>44</v>
      </c>
      <c r="C51" s="66">
        <v>553.70000000000005</v>
      </c>
      <c r="D51" s="66">
        <v>553.70000000000005</v>
      </c>
      <c r="E51" s="66">
        <v>129</v>
      </c>
      <c r="F51" s="74">
        <f>E51/C51%</f>
        <v>23.297814701101675</v>
      </c>
      <c r="G51" s="33">
        <f>E51/D51%</f>
        <v>23.297814701101675</v>
      </c>
    </row>
    <row r="52" spans="1:11" ht="13.5" thickBot="1" x14ac:dyDescent="0.25">
      <c r="A52" s="48"/>
      <c r="B52" s="49" t="s">
        <v>45</v>
      </c>
      <c r="C52" s="50"/>
      <c r="D52" s="40"/>
      <c r="E52" s="41"/>
      <c r="F52" s="33"/>
      <c r="G52" s="33"/>
    </row>
    <row r="53" spans="1:11" ht="13.5" thickBot="1" x14ac:dyDescent="0.25">
      <c r="A53" s="68" t="s">
        <v>46</v>
      </c>
      <c r="B53" s="68" t="s">
        <v>47</v>
      </c>
      <c r="C53" s="66">
        <v>30</v>
      </c>
      <c r="D53" s="66">
        <v>30</v>
      </c>
      <c r="E53" s="66">
        <v>28.5</v>
      </c>
      <c r="F53" s="74">
        <f>E53/C53%</f>
        <v>95</v>
      </c>
      <c r="G53" s="33">
        <f>E53/D53%</f>
        <v>95</v>
      </c>
    </row>
    <row r="54" spans="1:11" ht="13.5" thickBot="1" x14ac:dyDescent="0.25">
      <c r="A54" s="48"/>
      <c r="B54" s="49"/>
      <c r="C54" s="50"/>
      <c r="D54" s="40"/>
      <c r="E54" s="41"/>
      <c r="F54" s="44"/>
      <c r="G54" s="44"/>
    </row>
    <row r="55" spans="1:11" ht="13.5" thickBot="1" x14ac:dyDescent="0.25">
      <c r="A55" s="56" t="s">
        <v>51</v>
      </c>
      <c r="B55" s="57" t="s">
        <v>52</v>
      </c>
      <c r="C55" s="66">
        <v>0</v>
      </c>
      <c r="D55" s="66">
        <v>0</v>
      </c>
      <c r="E55" s="66">
        <v>0</v>
      </c>
      <c r="F55" s="74">
        <v>0</v>
      </c>
      <c r="G55" s="33">
        <v>0</v>
      </c>
      <c r="K55">
        <v>2</v>
      </c>
    </row>
    <row r="56" spans="1:11" ht="13.5" thickBot="1" x14ac:dyDescent="0.25">
      <c r="A56" s="58"/>
      <c r="B56" s="49"/>
      <c r="C56" s="50"/>
      <c r="D56" s="40"/>
      <c r="E56" s="41"/>
      <c r="F56" s="44"/>
      <c r="G56" s="127"/>
    </row>
    <row r="57" spans="1:11" ht="13.5" thickBot="1" x14ac:dyDescent="0.25">
      <c r="A57" s="180" t="s">
        <v>78</v>
      </c>
      <c r="B57" s="181" t="s">
        <v>79</v>
      </c>
      <c r="C57" s="116">
        <f>C59+C61</f>
        <v>200</v>
      </c>
      <c r="D57" s="116">
        <f>D59+D61</f>
        <v>200</v>
      </c>
      <c r="E57" s="116">
        <f>E59+E61</f>
        <v>0</v>
      </c>
      <c r="F57" s="74">
        <f>E57/C57%</f>
        <v>0</v>
      </c>
      <c r="G57" s="33">
        <f>E57/D57%</f>
        <v>0</v>
      </c>
    </row>
    <row r="58" spans="1:11" ht="13.5" thickBot="1" x14ac:dyDescent="0.25">
      <c r="A58" s="131"/>
      <c r="B58" s="132"/>
      <c r="C58" s="133"/>
      <c r="D58" s="129"/>
      <c r="E58" s="130"/>
      <c r="F58" s="134"/>
      <c r="G58" s="135"/>
    </row>
    <row r="59" spans="1:11" ht="33.6" customHeight="1" x14ac:dyDescent="0.2">
      <c r="A59" s="101" t="s">
        <v>90</v>
      </c>
      <c r="B59" s="102" t="s">
        <v>91</v>
      </c>
      <c r="C59" s="103">
        <v>50</v>
      </c>
      <c r="D59" s="104">
        <v>50</v>
      </c>
      <c r="E59" s="105">
        <v>0</v>
      </c>
      <c r="F59" s="199">
        <v>0</v>
      </c>
      <c r="G59" s="199">
        <v>0</v>
      </c>
    </row>
    <row r="60" spans="1:11" ht="24" customHeight="1" thickBot="1" x14ac:dyDescent="0.25">
      <c r="A60" s="48"/>
      <c r="B60" s="49" t="s">
        <v>48</v>
      </c>
      <c r="C60" s="50"/>
      <c r="D60" s="40"/>
      <c r="E60" s="98"/>
      <c r="F60" s="200"/>
      <c r="G60" s="200"/>
    </row>
    <row r="61" spans="1:11" x14ac:dyDescent="0.2">
      <c r="A61" s="101" t="s">
        <v>80</v>
      </c>
      <c r="B61" s="119" t="s">
        <v>81</v>
      </c>
      <c r="C61" s="80">
        <v>150</v>
      </c>
      <c r="D61" s="80">
        <v>150</v>
      </c>
      <c r="E61" s="124">
        <v>0</v>
      </c>
      <c r="F61" s="33">
        <f>E61/C61%</f>
        <v>0</v>
      </c>
      <c r="G61" s="33">
        <f>E61/C61%</f>
        <v>0</v>
      </c>
    </row>
    <row r="62" spans="1:11" ht="13.5" thickBot="1" x14ac:dyDescent="0.25">
      <c r="A62" s="122"/>
      <c r="B62" s="96" t="s">
        <v>82</v>
      </c>
      <c r="C62" s="77"/>
      <c r="D62" s="77"/>
      <c r="E62" s="125"/>
      <c r="F62" s="126"/>
      <c r="G62" s="123"/>
    </row>
    <row r="63" spans="1:11" ht="23.25" thickBot="1" x14ac:dyDescent="0.25">
      <c r="A63" s="99" t="s">
        <v>68</v>
      </c>
      <c r="B63" s="100" t="s">
        <v>69</v>
      </c>
      <c r="C63" s="136">
        <f>C65+C67</f>
        <v>30</v>
      </c>
      <c r="D63" s="136">
        <f>D65+D67</f>
        <v>30</v>
      </c>
      <c r="E63" s="137">
        <f>E65+E66+E67</f>
        <v>36.5</v>
      </c>
      <c r="F63" s="138">
        <f>E63/C63%</f>
        <v>121.66666666666667</v>
      </c>
      <c r="G63" s="121">
        <f>E63/D63%</f>
        <v>121.66666666666667</v>
      </c>
      <c r="K63" s="97"/>
    </row>
    <row r="64" spans="1:11" ht="13.5" thickBot="1" x14ac:dyDescent="0.25">
      <c r="A64" s="183"/>
      <c r="B64" s="183"/>
      <c r="C64" s="171"/>
      <c r="D64" s="171"/>
      <c r="E64" s="171"/>
      <c r="F64" s="73"/>
      <c r="G64" s="73"/>
    </row>
    <row r="65" spans="1:7" ht="60" customHeight="1" thickBot="1" x14ac:dyDescent="0.25">
      <c r="A65" s="191" t="s">
        <v>104</v>
      </c>
      <c r="B65" s="81" t="s">
        <v>105</v>
      </c>
      <c r="C65" s="66">
        <v>30</v>
      </c>
      <c r="D65" s="66">
        <v>30</v>
      </c>
      <c r="E65" s="66">
        <v>11.8</v>
      </c>
      <c r="F65" s="182">
        <v>0</v>
      </c>
      <c r="G65" s="140">
        <v>0</v>
      </c>
    </row>
    <row r="66" spans="1:7" ht="13.5" thickBot="1" x14ac:dyDescent="0.25">
      <c r="A66" s="184" t="s">
        <v>114</v>
      </c>
      <c r="B66" s="185"/>
      <c r="C66" s="171"/>
      <c r="D66" s="171"/>
      <c r="E66" s="40">
        <v>4.2</v>
      </c>
      <c r="F66" s="141"/>
      <c r="G66" s="142"/>
    </row>
    <row r="67" spans="1:7" ht="59.25" customHeight="1" thickBot="1" x14ac:dyDescent="0.25">
      <c r="A67" s="68" t="s">
        <v>107</v>
      </c>
      <c r="B67" s="81" t="s">
        <v>106</v>
      </c>
      <c r="C67" s="66">
        <v>0</v>
      </c>
      <c r="D67" s="66">
        <v>0</v>
      </c>
      <c r="E67" s="66">
        <v>20.5</v>
      </c>
      <c r="F67" s="128"/>
      <c r="G67" s="143"/>
    </row>
    <row r="68" spans="1:7" x14ac:dyDescent="0.2">
      <c r="A68" s="84"/>
      <c r="B68" s="87" t="s">
        <v>56</v>
      </c>
      <c r="C68" s="85"/>
      <c r="D68" s="86"/>
      <c r="E68" s="83"/>
      <c r="F68" s="144"/>
      <c r="G68" s="145"/>
    </row>
    <row r="69" spans="1:7" ht="36" customHeight="1" x14ac:dyDescent="0.2">
      <c r="A69" s="68" t="s">
        <v>58</v>
      </c>
      <c r="B69" s="81" t="s">
        <v>60</v>
      </c>
      <c r="C69" s="65">
        <v>0</v>
      </c>
      <c r="D69" s="66">
        <v>0</v>
      </c>
      <c r="E69" s="66">
        <v>0</v>
      </c>
      <c r="F69" s="116">
        <v>0</v>
      </c>
      <c r="G69" s="116">
        <v>0</v>
      </c>
    </row>
    <row r="70" spans="1:7" ht="30.75" customHeight="1" x14ac:dyDescent="0.2">
      <c r="A70" s="68" t="s">
        <v>65</v>
      </c>
      <c r="B70" s="81" t="s">
        <v>66</v>
      </c>
      <c r="C70" s="65">
        <v>20</v>
      </c>
      <c r="D70" s="66">
        <v>20</v>
      </c>
      <c r="E70" s="66">
        <v>20</v>
      </c>
      <c r="F70" s="146">
        <f>E70/C70%</f>
        <v>100</v>
      </c>
      <c r="G70" s="147">
        <f>E70/C70%</f>
        <v>100</v>
      </c>
    </row>
    <row r="71" spans="1:7" ht="27" customHeight="1" x14ac:dyDescent="0.2">
      <c r="A71" s="93" t="s">
        <v>63</v>
      </c>
      <c r="B71" s="155" t="s">
        <v>49</v>
      </c>
      <c r="C71" s="151">
        <f>C73+C74+C75+C76+C77+C78+C72</f>
        <v>3368.5</v>
      </c>
      <c r="D71" s="151">
        <f>D73+D74+D75+D76+D77+D78+D72+D79</f>
        <v>14222.2</v>
      </c>
      <c r="E71" s="151">
        <f>E73+E74+E75+E76+E77+E78+E72+E79</f>
        <v>12629.800000000001</v>
      </c>
      <c r="F71" s="72">
        <f>E71/C71%</f>
        <v>374.93839988125279</v>
      </c>
      <c r="G71" s="95">
        <f t="shared" ref="G71:G76" si="0">E71/D71%</f>
        <v>88.803420005343767</v>
      </c>
    </row>
    <row r="72" spans="1:7" ht="63" customHeight="1" x14ac:dyDescent="0.2">
      <c r="A72" s="152" t="s">
        <v>97</v>
      </c>
      <c r="B72" s="94" t="s">
        <v>85</v>
      </c>
      <c r="C72" s="91">
        <v>2335.5</v>
      </c>
      <c r="D72" s="91">
        <v>2335.5</v>
      </c>
      <c r="E72" s="91">
        <v>1751.5</v>
      </c>
      <c r="F72" s="64">
        <f>E72/C72%</f>
        <v>74.994647827017772</v>
      </c>
      <c r="G72" s="64">
        <f t="shared" si="0"/>
        <v>74.994647827017772</v>
      </c>
    </row>
    <row r="73" spans="1:7" ht="60" customHeight="1" x14ac:dyDescent="0.2">
      <c r="A73" s="152" t="s">
        <v>96</v>
      </c>
      <c r="B73" s="153" t="s">
        <v>62</v>
      </c>
      <c r="C73" s="154">
        <v>0</v>
      </c>
      <c r="D73" s="154">
        <v>0</v>
      </c>
      <c r="E73" s="154">
        <v>0</v>
      </c>
      <c r="F73" s="82">
        <v>0</v>
      </c>
      <c r="G73" s="82">
        <v>0</v>
      </c>
    </row>
    <row r="74" spans="1:7" ht="99.95" customHeight="1" x14ac:dyDescent="0.2">
      <c r="A74" s="93" t="s">
        <v>95</v>
      </c>
      <c r="B74" s="92" t="s">
        <v>92</v>
      </c>
      <c r="C74" s="91">
        <v>0</v>
      </c>
      <c r="D74" s="91">
        <v>1000</v>
      </c>
      <c r="E74" s="91">
        <v>1000</v>
      </c>
      <c r="F74" s="72">
        <f ca="1">F74/E74%</f>
        <v>0</v>
      </c>
      <c r="G74" s="95">
        <v>0</v>
      </c>
    </row>
    <row r="75" spans="1:7" ht="90" customHeight="1" x14ac:dyDescent="0.2">
      <c r="A75" s="109" t="s">
        <v>94</v>
      </c>
      <c r="B75" s="110" t="s">
        <v>61</v>
      </c>
      <c r="C75" s="111">
        <v>0</v>
      </c>
      <c r="D75" s="112" t="s">
        <v>67</v>
      </c>
      <c r="E75" s="112" t="s">
        <v>67</v>
      </c>
      <c r="F75" s="64">
        <v>0</v>
      </c>
      <c r="G75" s="64">
        <v>0</v>
      </c>
    </row>
    <row r="76" spans="1:7" ht="90" customHeight="1" x14ac:dyDescent="0.2">
      <c r="A76" s="113" t="s">
        <v>93</v>
      </c>
      <c r="B76" s="114" t="s">
        <v>50</v>
      </c>
      <c r="C76" s="115">
        <v>33</v>
      </c>
      <c r="D76" s="115">
        <v>33</v>
      </c>
      <c r="E76" s="116">
        <v>24.6</v>
      </c>
      <c r="F76" s="117">
        <f>E76/C76%</f>
        <v>74.545454545454547</v>
      </c>
      <c r="G76" s="64">
        <f t="shared" si="0"/>
        <v>74.545454545454547</v>
      </c>
    </row>
    <row r="77" spans="1:7" ht="40.5" customHeight="1" x14ac:dyDescent="0.2">
      <c r="A77" s="67" t="s">
        <v>108</v>
      </c>
      <c r="B77" s="88" t="s">
        <v>72</v>
      </c>
      <c r="C77" s="89">
        <v>1000</v>
      </c>
      <c r="D77" s="89">
        <v>10582.7</v>
      </c>
      <c r="E77" s="90">
        <v>9582.7000000000007</v>
      </c>
      <c r="F77" s="139">
        <v>0</v>
      </c>
      <c r="G77" s="95">
        <v>0</v>
      </c>
    </row>
    <row r="78" spans="1:7" ht="102" x14ac:dyDescent="0.2">
      <c r="A78" s="186" t="s">
        <v>109</v>
      </c>
      <c r="B78" s="187" t="s">
        <v>111</v>
      </c>
      <c r="C78" s="188">
        <v>0</v>
      </c>
      <c r="D78" s="188">
        <v>201</v>
      </c>
      <c r="E78" s="130">
        <v>201</v>
      </c>
      <c r="F78" s="189">
        <v>0</v>
      </c>
      <c r="G78" s="75">
        <v>0</v>
      </c>
    </row>
    <row r="79" spans="1:7" ht="31.5" customHeight="1" x14ac:dyDescent="0.2">
      <c r="A79" s="190" t="s">
        <v>110</v>
      </c>
      <c r="B79" s="114" t="s">
        <v>102</v>
      </c>
      <c r="C79" s="115"/>
      <c r="D79" s="115">
        <v>70</v>
      </c>
      <c r="E79" s="116">
        <v>70</v>
      </c>
      <c r="F79" s="64"/>
      <c r="G79" s="64"/>
    </row>
    <row r="80" spans="1:7" x14ac:dyDescent="0.2">
      <c r="A80" s="59"/>
      <c r="B80" s="60"/>
      <c r="C80" s="61"/>
      <c r="D80" s="61"/>
      <c r="E80" s="47"/>
      <c r="F80" s="62"/>
      <c r="G80" s="62"/>
    </row>
    <row r="81" spans="1:7" x14ac:dyDescent="0.2">
      <c r="A81" s="51"/>
      <c r="B81" s="52"/>
      <c r="C81" s="53"/>
      <c r="D81" s="53"/>
      <c r="E81" s="53"/>
      <c r="F81" s="53"/>
      <c r="G81" s="53"/>
    </row>
    <row r="82" spans="1:7" x14ac:dyDescent="0.2">
      <c r="A82" s="51"/>
      <c r="B82" s="52"/>
      <c r="C82" s="53"/>
      <c r="D82" s="53"/>
      <c r="E82" s="53"/>
      <c r="F82" s="53"/>
      <c r="G82" s="53"/>
    </row>
    <row r="83" spans="1:7" x14ac:dyDescent="0.2">
      <c r="A83" s="51" t="s">
        <v>88</v>
      </c>
      <c r="B83" s="52"/>
      <c r="C83" s="53"/>
      <c r="D83" s="53"/>
      <c r="E83" s="53"/>
      <c r="F83" s="53"/>
      <c r="G83" s="53"/>
    </row>
    <row r="84" spans="1:7" ht="38.450000000000003" customHeight="1" x14ac:dyDescent="0.2">
      <c r="A84" s="193" t="s">
        <v>57</v>
      </c>
      <c r="B84" s="194"/>
      <c r="C84" s="53"/>
      <c r="D84" s="53"/>
      <c r="E84" s="53"/>
      <c r="F84" s="195" t="s">
        <v>87</v>
      </c>
      <c r="G84" s="195"/>
    </row>
    <row r="85" spans="1:7" x14ac:dyDescent="0.2">
      <c r="A85" s="54"/>
      <c r="C85" s="55"/>
      <c r="D85" s="55"/>
      <c r="E85" s="55"/>
      <c r="F85" s="55"/>
      <c r="G85" s="55"/>
    </row>
    <row r="86" spans="1:7" x14ac:dyDescent="0.2">
      <c r="B86" s="54"/>
      <c r="C86" s="55"/>
      <c r="D86" s="55"/>
      <c r="E86" s="55"/>
      <c r="F86" s="55"/>
      <c r="G86" s="55"/>
    </row>
  </sheetData>
  <mergeCells count="11">
    <mergeCell ref="G59:G60"/>
    <mergeCell ref="E2:G2"/>
    <mergeCell ref="E1:G1"/>
    <mergeCell ref="E3:G3"/>
    <mergeCell ref="A84:B84"/>
    <mergeCell ref="F84:G84"/>
    <mergeCell ref="A4:G4"/>
    <mergeCell ref="A5:G5"/>
    <mergeCell ref="C6:G6"/>
    <mergeCell ref="D7:E7"/>
    <mergeCell ref="F59:F60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85" firstPageNumber="0" orientation="portrait" horizontalDpi="300" verticalDpi="300" r:id="rId1"/>
  <headerFooter alignWithMargins="0"/>
  <rowBreaks count="1" manualBreakCount="1">
    <brk id="6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SheetLayoutView="100" workbookViewId="0"/>
  </sheetViews>
  <sheetFormatPr defaultColWidth="8.42578125" defaultRowHeight="12.75" x14ac:dyDescent="0.2"/>
  <sheetData/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SheetLayoutView="100" workbookViewId="0"/>
  </sheetViews>
  <sheetFormatPr defaultColWidth="8.42578125" defaultRowHeight="12.75" x14ac:dyDescent="0.2"/>
  <sheetData/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</dc:creator>
  <cp:lastModifiedBy>User Windows</cp:lastModifiedBy>
  <cp:lastPrinted>2020-04-06T09:24:29Z</cp:lastPrinted>
  <dcterms:created xsi:type="dcterms:W3CDTF">2017-04-07T05:31:04Z</dcterms:created>
  <dcterms:modified xsi:type="dcterms:W3CDTF">2020-11-05T16:52:06Z</dcterms:modified>
</cp:coreProperties>
</file>